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23" documentId="8_{4B139D1B-0E04-494E-B7EE-43D5C7CF6D9F}" xr6:coauthVersionLast="47" xr6:coauthVersionMax="47" xr10:uidLastSave="{B262895E-50AA-4324-8E51-974D637B6D21}"/>
  <bookViews>
    <workbookView xWindow="-28920" yWindow="-120" windowWidth="29040" windowHeight="17640" xr2:uid="{00000000-000D-0000-FFFF-FFFF00000000}"/>
  </bookViews>
  <sheets>
    <sheet name="2024" sheetId="1" r:id="rId1"/>
  </sheets>
  <definedNames>
    <definedName name="_xlnm.Print_Area" localSheetId="0">'2024'!$A$1:$I$110</definedName>
    <definedName name="_xlnm.Print_Titles" localSheetId="0">'2024'!$1:$6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6" i="1" l="1"/>
  <c r="I83" i="1"/>
  <c r="I40" i="1"/>
  <c r="I31" i="1"/>
  <c r="I41" i="1"/>
  <c r="I43" i="1"/>
  <c r="I45" i="1"/>
  <c r="I47" i="1"/>
  <c r="I54" i="1"/>
  <c r="I55" i="1"/>
  <c r="I56" i="1"/>
  <c r="I57" i="1"/>
  <c r="I58" i="1"/>
  <c r="I59" i="1"/>
  <c r="I60" i="1"/>
  <c r="I61" i="1"/>
  <c r="I62" i="1"/>
  <c r="I68" i="1"/>
  <c r="I69" i="1"/>
  <c r="I70" i="1"/>
  <c r="I71" i="1"/>
  <c r="I72" i="1"/>
  <c r="I73" i="1"/>
  <c r="I74" i="1"/>
  <c r="I75" i="1"/>
  <c r="I76" i="1"/>
  <c r="I82" i="1"/>
  <c r="I84" i="1"/>
  <c r="I85" i="1"/>
  <c r="I86" i="1"/>
  <c r="I87" i="1"/>
  <c r="I88" i="1"/>
  <c r="I89" i="1"/>
  <c r="I90" i="1"/>
  <c r="I97" i="1"/>
  <c r="I99" i="1"/>
  <c r="I101" i="1"/>
  <c r="I103" i="1"/>
  <c r="I91" i="1" l="1"/>
  <c r="I77" i="1"/>
  <c r="I104" i="1"/>
  <c r="I102" i="1"/>
  <c r="I100" i="1"/>
  <c r="I98" i="1"/>
  <c r="I48" i="1"/>
  <c r="I46" i="1"/>
  <c r="I44" i="1"/>
  <c r="I42" i="1"/>
  <c r="I33" i="1"/>
  <c r="I29" i="1"/>
  <c r="I27" i="1"/>
  <c r="I34" i="1"/>
  <c r="I32" i="1"/>
  <c r="I30" i="1"/>
  <c r="I28" i="1"/>
  <c r="I26" i="1"/>
  <c r="I63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I105" i="1" l="1"/>
  <c r="I49" i="1"/>
  <c r="I35" i="1"/>
  <c r="C20" i="1"/>
  <c r="D20" i="1"/>
  <c r="E20" i="1"/>
  <c r="H19" i="1" l="1"/>
  <c r="H18" i="1"/>
  <c r="H17" i="1"/>
  <c r="H16" i="1"/>
  <c r="H15" i="1"/>
  <c r="H14" i="1"/>
  <c r="H13" i="1"/>
  <c r="H12" i="1"/>
  <c r="H11" i="1"/>
  <c r="H20" i="1" l="1"/>
  <c r="B19" i="1" l="1"/>
  <c r="B18" i="1"/>
  <c r="B17" i="1"/>
  <c r="F17" i="1" s="1"/>
  <c r="B16" i="1"/>
  <c r="B15" i="1"/>
  <c r="F15" i="1" s="1"/>
  <c r="B14" i="1"/>
  <c r="B13" i="1"/>
  <c r="B12" i="1"/>
  <c r="B11" i="1"/>
  <c r="F14" i="1" l="1"/>
  <c r="F18" i="1"/>
  <c r="F12" i="1"/>
  <c r="F16" i="1"/>
  <c r="F13" i="1"/>
  <c r="F11" i="1"/>
  <c r="F19" i="1"/>
  <c r="I14" i="1"/>
  <c r="B20" i="1"/>
  <c r="I12" i="1" l="1"/>
  <c r="F20" i="1"/>
  <c r="G11" i="1" s="1"/>
  <c r="I19" i="1"/>
  <c r="I15" i="1"/>
  <c r="I13" i="1"/>
  <c r="I11" i="1"/>
  <c r="I16" i="1"/>
  <c r="I18" i="1"/>
  <c r="I17" i="1"/>
  <c r="G18" i="1" l="1"/>
  <c r="G13" i="1"/>
  <c r="G15" i="1"/>
  <c r="G14" i="1"/>
  <c r="G17" i="1"/>
  <c r="G19" i="1"/>
  <c r="G12" i="1"/>
  <c r="G16" i="1"/>
  <c r="I20" i="1"/>
  <c r="G20" i="1" l="1"/>
</calcChain>
</file>

<file path=xl/sharedStrings.xml><?xml version="1.0" encoding="utf-8"?>
<sst xmlns="http://schemas.openxmlformats.org/spreadsheetml/2006/main" count="159" uniqueCount="30">
  <si>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</si>
  <si>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</si>
  <si>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</si>
  <si>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</si>
  <si>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</si>
  <si>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</si>
  <si>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</si>
  <si>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</si>
  <si>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</si>
  <si>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</si>
  <si>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</si>
  <si>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</si>
  <si>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</si>
  <si>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</si>
  <si>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</si>
  <si>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</si>
  <si>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</si>
  <si>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</si>
  <si>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</si>
  <si>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</si>
  <si>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</si>
  <si>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</si>
  <si>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</si>
  <si>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Long term fixed income funds</t>
  </si>
  <si>
    <t>Short term fixed income funds</t>
  </si>
  <si>
    <t>*Please note that the categorization is based on fund companies' reporting to the Association. For savings where the fund units, in the fund companies' registers,</t>
  </si>
  <si>
    <t>are registered with banks, securities companies and financial service companies end up as Nominee-registered, despite the fact that the end customer may have</t>
  </si>
  <si>
    <t>group, the fund units can usually be distributed to all categories.</t>
  </si>
  <si>
    <t xml:space="preserve">for example ISK or a direct savings. Note that this applies in cases where fund companies and banks are not part of the same group.  If they are part of the same </t>
  </si>
  <si>
    <t>Net savings and net assets in investment funds by category* 2024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</si>
</sst>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  <xf numFmtId="3" fontId="4" fillId="0" borderId="4" xfId="0" applyNumberFormat="1" applyFont="1" applyBorder="1"/>
    <xf numFmtId="1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2381250</xdr:colOff>
      <xdr:row>4</xdr:row>
      <xdr:rowOff>47625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Normal="100" zoomScaleSheetLayoutView="100" workbookViewId="0">
      <selection activeCell="A7" sqref="A7"/>
    </sheetView>
  </sheetViews>
  <sheetFormatPr defaultColWidth="9.140625" defaultRowHeight="10.5" x14ac:dyDescent="0.15"/>
  <cols>
    <col min="1" max="1" width="40.140625" style="1" customWidth="1"/>
    <col min="2" max="2" width="10.85546875" style="1" customWidth="1"/>
    <col min="3" max="5" width="10.85546875" style="1" hidden="1" customWidth="1"/>
    <col min="6" max="6" width="14.5703125" style="1" hidden="1" customWidth="1"/>
    <col min="7" max="7" width="12.28515625" style="1" hidden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29</v>
      </c>
      <c r="B6" s="2"/>
      <c r="D6" s="4"/>
      <c r="E6" s="4"/>
    </row>
    <row r="7" spans="1:9" ht="10.5" customHeight="1" x14ac:dyDescent="0.15"/>
    <row r="8" spans="1:9" ht="12" customHeight="1" x14ac:dyDescent="0.15">
      <c r="A8" s="4" t="s">
        <v>1</v>
      </c>
    </row>
    <row r="9" spans="1:9" ht="12" customHeight="1" x14ac:dyDescent="0.15">
      <c r="A9" s="5"/>
      <c r="B9" s="6" t="s">
        <v>11</v>
      </c>
      <c r="C9" s="6" t="s">
        <v>12</v>
      </c>
      <c r="D9" s="6" t="s">
        <v>13</v>
      </c>
      <c r="E9" s="6" t="s">
        <v>14</v>
      </c>
      <c r="F9" s="7" t="s">
        <v>15</v>
      </c>
      <c r="G9" s="8" t="s">
        <v>15</v>
      </c>
      <c r="H9" s="7" t="s">
        <v>16</v>
      </c>
      <c r="I9" s="6" t="s">
        <v>16</v>
      </c>
    </row>
    <row r="10" spans="1:9" ht="12" customHeight="1" x14ac:dyDescent="0.15">
      <c r="A10" s="9"/>
      <c r="B10" s="10"/>
      <c r="C10" s="10"/>
      <c r="D10" s="10"/>
      <c r="E10" s="11"/>
      <c r="F10" s="11" t="s">
        <v>22</v>
      </c>
      <c r="G10" s="12" t="s">
        <v>0</v>
      </c>
      <c r="H10" s="29">
        <v>45382</v>
      </c>
      <c r="I10" s="10" t="s">
        <v>0</v>
      </c>
    </row>
    <row r="11" spans="1:9" ht="12" customHeight="1" x14ac:dyDescent="0.15">
      <c r="A11" s="13" t="s">
        <v>2</v>
      </c>
      <c r="B11" s="24">
        <f>+B26+B40+B54+B68+B82+B96</f>
        <v>-2846.8300000000022</v>
      </c>
      <c r="C11" s="24">
        <f t="shared" ref="C11:E11" si="0">+C26+C40+C54+C68+C82+C96</f>
        <v>0</v>
      </c>
      <c r="D11" s="24">
        <f t="shared" si="0"/>
        <v>0</v>
      </c>
      <c r="E11" s="24">
        <f t="shared" si="0"/>
        <v>0</v>
      </c>
      <c r="F11" s="26">
        <f>SUM(B11:E11)</f>
        <v>-2846.8300000000022</v>
      </c>
      <c r="G11" s="14">
        <f>F11/$F$20*100</f>
        <v>-11.484891040322164</v>
      </c>
      <c r="H11" s="24">
        <f>+H26+H40+H54+H68+H82+H96</f>
        <v>609890.87999999977</v>
      </c>
      <c r="I11" s="31">
        <f>H11/$H$20*100</f>
        <v>8.0796608554101006</v>
      </c>
    </row>
    <row r="12" spans="1:9" ht="12" customHeight="1" x14ac:dyDescent="0.15">
      <c r="A12" s="15" t="s">
        <v>20</v>
      </c>
      <c r="B12" s="24">
        <f t="shared" ref="B12:E19" si="1">+B27+B41+B55+B69+B83+B97</f>
        <v>10436.469999999999</v>
      </c>
      <c r="C12" s="24">
        <f t="shared" si="1"/>
        <v>0</v>
      </c>
      <c r="D12" s="24">
        <f t="shared" si="1"/>
        <v>0</v>
      </c>
      <c r="E12" s="24">
        <f t="shared" si="1"/>
        <v>0</v>
      </c>
      <c r="F12" s="26">
        <f t="shared" ref="F12:F19" si="2">SUM(B12:E12)</f>
        <v>10436.469999999999</v>
      </c>
      <c r="G12" s="14">
        <f>F12/$F$20*100</f>
        <v>42.103575132899032</v>
      </c>
      <c r="H12" s="24">
        <f t="shared" ref="H12" si="3">+H27+H41+H55+H69+H83+H97</f>
        <v>696801.76</v>
      </c>
      <c r="I12" s="31">
        <f>H12/$H$20*100</f>
        <v>9.2310314662401005</v>
      </c>
    </row>
    <row r="13" spans="1:9" ht="12" customHeight="1" x14ac:dyDescent="0.15">
      <c r="A13" s="15" t="s">
        <v>3</v>
      </c>
      <c r="B13" s="24">
        <f t="shared" si="1"/>
        <v>-1270.42</v>
      </c>
      <c r="C13" s="24">
        <f t="shared" si="1"/>
        <v>0</v>
      </c>
      <c r="D13" s="24">
        <f t="shared" si="1"/>
        <v>0</v>
      </c>
      <c r="E13" s="24">
        <f t="shared" si="1"/>
        <v>0</v>
      </c>
      <c r="F13" s="26">
        <f t="shared" si="2"/>
        <v>-1270.42</v>
      </c>
      <c r="G13" s="14">
        <f>F13/$F$20*100</f>
        <v>-5.1252218346181797</v>
      </c>
      <c r="H13" s="24">
        <f t="shared" ref="H13" si="4">+H28+H42+H56+H70+H84+H98</f>
        <v>169018.69000000003</v>
      </c>
      <c r="I13" s="31">
        <f>H13/$H$20*100</f>
        <v>2.2391115168433005</v>
      </c>
    </row>
    <row r="14" spans="1:9" ht="12" customHeight="1" x14ac:dyDescent="0.15">
      <c r="A14" s="15" t="s">
        <v>4</v>
      </c>
      <c r="B14" s="24">
        <f t="shared" si="1"/>
        <v>4101.8599999999997</v>
      </c>
      <c r="C14" s="24">
        <f t="shared" si="1"/>
        <v>0</v>
      </c>
      <c r="D14" s="24">
        <f t="shared" si="1"/>
        <v>0</v>
      </c>
      <c r="E14" s="24">
        <f t="shared" si="1"/>
        <v>0</v>
      </c>
      <c r="F14" s="26">
        <f t="shared" si="2"/>
        <v>4101.8599999999997</v>
      </c>
      <c r="G14" s="14">
        <f>F14/$F$20*100</f>
        <v>16.548025404627545</v>
      </c>
      <c r="H14" s="24">
        <f t="shared" ref="H14" si="5">+H29+H43+H57+H71+H85+H99</f>
        <v>1734895.5599999998</v>
      </c>
      <c r="I14" s="31">
        <f>H14/$H$20*100</f>
        <v>22.983402775848671</v>
      </c>
    </row>
    <row r="15" spans="1:9" ht="12" customHeight="1" x14ac:dyDescent="0.15">
      <c r="A15" s="15" t="s">
        <v>18</v>
      </c>
      <c r="B15" s="24">
        <f t="shared" si="1"/>
        <v>-10013.139999999998</v>
      </c>
      <c r="C15" s="24">
        <f t="shared" si="1"/>
        <v>0</v>
      </c>
      <c r="D15" s="24">
        <f t="shared" si="1"/>
        <v>0</v>
      </c>
      <c r="E15" s="24">
        <f t="shared" si="1"/>
        <v>0</v>
      </c>
      <c r="F15" s="26">
        <f>SUM(B15:E15)</f>
        <v>-10013.139999999998</v>
      </c>
      <c r="G15" s="14">
        <f t="shared" ref="G15:G16" si="6">F15/$F$20*100</f>
        <v>-40.395746100571991</v>
      </c>
      <c r="H15" s="24">
        <f t="shared" ref="H15" si="7">+H30+H44+H58+H72+H86+H100</f>
        <v>2439750.1799999997</v>
      </c>
      <c r="I15" s="31">
        <f t="shared" ref="I15:I16" si="8">H15/$H$20*100</f>
        <v>32.321116240212923</v>
      </c>
    </row>
    <row r="16" spans="1:9" ht="12" customHeight="1" x14ac:dyDescent="0.15">
      <c r="A16" s="15" t="s">
        <v>21</v>
      </c>
      <c r="B16" s="24">
        <f t="shared" si="1"/>
        <v>14230.730000000001</v>
      </c>
      <c r="C16" s="24">
        <f t="shared" si="1"/>
        <v>0</v>
      </c>
      <c r="D16" s="24">
        <f t="shared" si="1"/>
        <v>0</v>
      </c>
      <c r="E16" s="24">
        <f t="shared" si="1"/>
        <v>0</v>
      </c>
      <c r="F16" s="26">
        <f t="shared" si="2"/>
        <v>14230.730000000001</v>
      </c>
      <c r="G16" s="14">
        <f t="shared" si="6"/>
        <v>57.410657985985722</v>
      </c>
      <c r="H16" s="24">
        <f t="shared" ref="H16" si="9">+H31+H45+H59+H73+H87+H101</f>
        <v>795460.83</v>
      </c>
      <c r="I16" s="31">
        <f t="shared" si="8"/>
        <v>10.538038755659095</v>
      </c>
    </row>
    <row r="17" spans="1:9" ht="12" customHeight="1" x14ac:dyDescent="0.15">
      <c r="A17" s="15" t="s">
        <v>5</v>
      </c>
      <c r="B17" s="24">
        <f t="shared" si="1"/>
        <v>486.72000000000008</v>
      </c>
      <c r="C17" s="24">
        <f t="shared" si="1"/>
        <v>0</v>
      </c>
      <c r="D17" s="24">
        <f t="shared" si="1"/>
        <v>0</v>
      </c>
      <c r="E17" s="24">
        <f t="shared" si="1"/>
        <v>0</v>
      </c>
      <c r="F17" s="26">
        <f>SUM(B17:E17)</f>
        <v>486.72000000000008</v>
      </c>
      <c r="G17" s="14">
        <f>F17/$F$20*100</f>
        <v>1.9635616342196762</v>
      </c>
      <c r="H17" s="24">
        <f t="shared" ref="H17" si="10">+H32+H46+H60+H74+H88+H102</f>
        <v>139975.42000000001</v>
      </c>
      <c r="I17" s="31">
        <f>H17/$H$20*100</f>
        <v>1.8543545391162246</v>
      </c>
    </row>
    <row r="18" spans="1:9" ht="12" customHeight="1" x14ac:dyDescent="0.15">
      <c r="A18" s="15" t="s">
        <v>6</v>
      </c>
      <c r="B18" s="24">
        <f t="shared" si="1"/>
        <v>8888.5600000000086</v>
      </c>
      <c r="C18" s="24">
        <f t="shared" si="1"/>
        <v>0</v>
      </c>
      <c r="D18" s="24">
        <f t="shared" si="1"/>
        <v>0</v>
      </c>
      <c r="E18" s="24">
        <f t="shared" si="1"/>
        <v>0</v>
      </c>
      <c r="F18" s="26">
        <f t="shared" si="2"/>
        <v>8888.5600000000086</v>
      </c>
      <c r="G18" s="14">
        <f>F18/$F$20*100</f>
        <v>35.858882724070632</v>
      </c>
      <c r="H18" s="24">
        <f t="shared" ref="H18" si="11">+H33+H47+H61+H75+H89+H103</f>
        <v>810126.50000000023</v>
      </c>
      <c r="I18" s="31">
        <f>H18/$H$20*100</f>
        <v>10.732325379222583</v>
      </c>
    </row>
    <row r="19" spans="1:9" ht="12" customHeight="1" x14ac:dyDescent="0.15">
      <c r="A19" s="16" t="s">
        <v>7</v>
      </c>
      <c r="B19" s="27">
        <f t="shared" si="1"/>
        <v>773.65999999999872</v>
      </c>
      <c r="C19" s="27">
        <f t="shared" si="1"/>
        <v>0</v>
      </c>
      <c r="D19" s="27">
        <f t="shared" si="1"/>
        <v>0</v>
      </c>
      <c r="E19" s="27">
        <f t="shared" si="1"/>
        <v>0</v>
      </c>
      <c r="F19" s="28">
        <f t="shared" si="2"/>
        <v>773.65999999999872</v>
      </c>
      <c r="G19" s="14">
        <f>F19/$F$20*100</f>
        <v>3.1211560937097134</v>
      </c>
      <c r="H19" s="27">
        <f t="shared" ref="H19" si="12">+H34+H48+H62+H76+H90+H104</f>
        <v>152551.47000000006</v>
      </c>
      <c r="I19" s="17">
        <f>H19/$H$20*100</f>
        <v>2.0209584714470057</v>
      </c>
    </row>
    <row r="20" spans="1:9" ht="12" customHeight="1" x14ac:dyDescent="0.15">
      <c r="A20" s="18" t="s">
        <v>8</v>
      </c>
      <c r="B20" s="20">
        <f>SUM(B11:B19)</f>
        <v>24787.610000000011</v>
      </c>
      <c r="C20" s="20">
        <f>SUM(C11:C19)</f>
        <v>0</v>
      </c>
      <c r="D20" s="20">
        <f>SUM(D11:D19)</f>
        <v>0</v>
      </c>
      <c r="E20" s="20">
        <f>SUM(E11:E19)</f>
        <v>0</v>
      </c>
      <c r="F20" s="20">
        <f t="shared" ref="F20" si="13">SUM(B20:E20)</f>
        <v>24787.610000000011</v>
      </c>
      <c r="G20" s="19">
        <f>SUM(G11:G19)</f>
        <v>100</v>
      </c>
      <c r="H20" s="20">
        <f>SUM(H11:H19)</f>
        <v>7548471.2899999991</v>
      </c>
      <c r="I20" s="20">
        <f>SUM(I11:I19)</f>
        <v>100.00000000000003</v>
      </c>
    </row>
    <row r="21" spans="1:9" ht="12" customHeight="1" thickBot="1" x14ac:dyDescent="0.2">
      <c r="A21" s="21"/>
      <c r="B21" s="21"/>
      <c r="C21" s="21"/>
      <c r="D21" s="21"/>
      <c r="E21" s="21"/>
      <c r="F21" s="21"/>
      <c r="G21" s="21"/>
      <c r="H21" s="21"/>
      <c r="I21" s="22"/>
    </row>
    <row r="22" spans="1:9" ht="10.5" customHeight="1" x14ac:dyDescent="0.15">
      <c r="A22" s="23"/>
      <c r="B22" s="23"/>
      <c r="C22" s="23"/>
      <c r="D22" s="23"/>
      <c r="E22" s="23"/>
      <c r="F22" s="23"/>
      <c r="G22" s="23"/>
      <c r="H22" s="23"/>
    </row>
    <row r="23" spans="1:9" ht="12" customHeight="1" x14ac:dyDescent="0.15">
      <c r="A23" s="4" t="s">
        <v>9</v>
      </c>
    </row>
    <row r="24" spans="1:9" ht="12" customHeight="1" x14ac:dyDescent="0.15">
      <c r="A24" s="5"/>
      <c r="B24" s="6" t="s">
        <v>11</v>
      </c>
      <c r="C24" s="6" t="s">
        <v>12</v>
      </c>
      <c r="D24" s="6" t="s">
        <v>13</v>
      </c>
      <c r="E24" s="6" t="s">
        <v>14</v>
      </c>
      <c r="F24" s="7" t="s">
        <v>15</v>
      </c>
      <c r="G24" s="8" t="s">
        <v>15</v>
      </c>
      <c r="H24" s="7" t="s">
        <v>16</v>
      </c>
      <c r="I24" s="6" t="s">
        <v>16</v>
      </c>
    </row>
    <row r="25" spans="1:9" ht="12" customHeight="1" x14ac:dyDescent="0.15">
      <c r="A25" s="9"/>
      <c r="B25" s="10"/>
      <c r="C25" s="10"/>
      <c r="D25" s="10"/>
      <c r="E25" s="11"/>
      <c r="F25" s="11" t="s">
        <v>22</v>
      </c>
      <c r="G25" s="12" t="s">
        <v>0</v>
      </c>
      <c r="H25" s="29">
        <v>45382</v>
      </c>
      <c r="I25" s="10" t="s">
        <v>0</v>
      </c>
    </row>
    <row r="26" spans="1:9" ht="12" customHeight="1" x14ac:dyDescent="0.15">
      <c r="A26" s="13" t="s">
        <v>2</v>
      </c>
      <c r="B26" s="24">
        <v>-948.4900000000016</v>
      </c>
      <c r="C26" s="24"/>
      <c r="D26" s="25"/>
      <c r="E26" s="25"/>
      <c r="F26" s="26">
        <v>-948.4900000000016</v>
      </c>
      <c r="G26" s="14">
        <v>-2.7191395903731452</v>
      </c>
      <c r="H26" s="25">
        <v>434150.40999999992</v>
      </c>
      <c r="I26" s="31">
        <f>H26/$H$35*100</f>
        <v>8.4242389973847516</v>
      </c>
    </row>
    <row r="27" spans="1:9" ht="12" customHeight="1" x14ac:dyDescent="0.15">
      <c r="A27" s="15" t="s">
        <v>20</v>
      </c>
      <c r="B27" s="24">
        <v>9851.4500000000007</v>
      </c>
      <c r="C27" s="24"/>
      <c r="D27" s="25"/>
      <c r="E27" s="25"/>
      <c r="F27" s="26">
        <v>9851.4500000000007</v>
      </c>
      <c r="G27" s="14">
        <v>28.242224712523566</v>
      </c>
      <c r="H27" s="25">
        <v>353457.39</v>
      </c>
      <c r="I27" s="31">
        <f t="shared" ref="I27:I34" si="14">H27/$H$35*100</f>
        <v>6.8584745290274682</v>
      </c>
    </row>
    <row r="28" spans="1:9" ht="12" customHeight="1" x14ac:dyDescent="0.15">
      <c r="A28" s="15" t="s">
        <v>3</v>
      </c>
      <c r="B28" s="24">
        <v>-938.16000000000008</v>
      </c>
      <c r="C28" s="24"/>
      <c r="D28" s="25"/>
      <c r="E28" s="25"/>
      <c r="F28" s="26">
        <v>-938.16000000000008</v>
      </c>
      <c r="G28" s="14">
        <v>-2.6895254542530398</v>
      </c>
      <c r="H28" s="25">
        <v>104179.03</v>
      </c>
      <c r="I28" s="31">
        <f t="shared" si="14"/>
        <v>2.0214861647504057</v>
      </c>
    </row>
    <row r="29" spans="1:9" ht="10.5" customHeight="1" x14ac:dyDescent="0.15">
      <c r="A29" s="15" t="s">
        <v>4</v>
      </c>
      <c r="B29" s="24">
        <v>4432.07</v>
      </c>
      <c r="C29" s="24"/>
      <c r="D29" s="25"/>
      <c r="E29" s="25"/>
      <c r="F29" s="26">
        <v>4432.07</v>
      </c>
      <c r="G29" s="14">
        <v>12.705897799982166</v>
      </c>
      <c r="H29" s="25">
        <v>1097085.42</v>
      </c>
      <c r="I29" s="31">
        <f t="shared" si="14"/>
        <v>21.287806174422894</v>
      </c>
    </row>
    <row r="30" spans="1:9" ht="12" customHeight="1" x14ac:dyDescent="0.15">
      <c r="A30" s="15" t="s">
        <v>18</v>
      </c>
      <c r="B30" s="24">
        <v>-3407.2799999999988</v>
      </c>
      <c r="C30" s="24"/>
      <c r="D30" s="25"/>
      <c r="E30" s="25"/>
      <c r="F30" s="26">
        <v>-3407.2799999999988</v>
      </c>
      <c r="G30" s="14">
        <v>-9.7680206891865922</v>
      </c>
      <c r="H30" s="25">
        <v>1916087.39</v>
      </c>
      <c r="I30" s="31">
        <f t="shared" si="14"/>
        <v>37.179691050470666</v>
      </c>
    </row>
    <row r="31" spans="1:9" ht="12" customHeight="1" x14ac:dyDescent="0.15">
      <c r="A31" s="15" t="s">
        <v>21</v>
      </c>
      <c r="B31" s="24">
        <v>19193.36</v>
      </c>
      <c r="C31" s="24"/>
      <c r="D31" s="25"/>
      <c r="E31" s="25"/>
      <c r="F31" s="26">
        <v>19193.36</v>
      </c>
      <c r="G31" s="14">
        <v>55.023695609109446</v>
      </c>
      <c r="H31" s="25">
        <v>583538.76</v>
      </c>
      <c r="I31" s="31">
        <f t="shared" si="14"/>
        <v>11.322965187289682</v>
      </c>
    </row>
    <row r="32" spans="1:9" ht="12" customHeight="1" x14ac:dyDescent="0.15">
      <c r="A32" s="15" t="s">
        <v>5</v>
      </c>
      <c r="B32" s="24">
        <v>263.80999999999995</v>
      </c>
      <c r="C32" s="24"/>
      <c r="D32" s="25"/>
      <c r="E32" s="25"/>
      <c r="F32" s="26">
        <v>263.80999999999995</v>
      </c>
      <c r="G32" s="14">
        <v>0.75629286058507528</v>
      </c>
      <c r="H32" s="25">
        <v>68834.5</v>
      </c>
      <c r="I32" s="31">
        <f t="shared" si="14"/>
        <v>1.3356621712403332</v>
      </c>
    </row>
    <row r="33" spans="1:9" ht="12" customHeight="1" x14ac:dyDescent="0.15">
      <c r="A33" s="15" t="s">
        <v>6</v>
      </c>
      <c r="B33" s="24">
        <v>6591.0200000000041</v>
      </c>
      <c r="C33" s="24"/>
      <c r="D33" s="25"/>
      <c r="E33" s="25"/>
      <c r="F33" s="26">
        <v>6591.0200000000041</v>
      </c>
      <c r="G33" s="14">
        <v>18.89519491290492</v>
      </c>
      <c r="H33" s="25">
        <v>514739.40000000014</v>
      </c>
      <c r="I33" s="31">
        <f t="shared" si="14"/>
        <v>9.9879848713500703</v>
      </c>
    </row>
    <row r="34" spans="1:9" ht="10.5" customHeight="1" x14ac:dyDescent="0.15">
      <c r="A34" s="16" t="s">
        <v>7</v>
      </c>
      <c r="B34" s="27">
        <v>-155.79000000000087</v>
      </c>
      <c r="C34" s="27"/>
      <c r="D34" s="32"/>
      <c r="E34" s="32"/>
      <c r="F34" s="28">
        <v>-155.79000000000087</v>
      </c>
      <c r="G34" s="14">
        <v>-0.44662016129240573</v>
      </c>
      <c r="H34" s="30">
        <v>81513.800000000047</v>
      </c>
      <c r="I34" s="17">
        <f t="shared" si="14"/>
        <v>1.5816908540637373</v>
      </c>
    </row>
    <row r="35" spans="1:9" ht="12" customHeight="1" x14ac:dyDescent="0.15">
      <c r="A35" s="18" t="s">
        <v>8</v>
      </c>
      <c r="B35" s="20">
        <v>34881.990000000005</v>
      </c>
      <c r="C35" s="20"/>
      <c r="D35" s="20"/>
      <c r="E35" s="20"/>
      <c r="F35" s="20">
        <v>34881.990000000005</v>
      </c>
      <c r="G35" s="19">
        <v>100</v>
      </c>
      <c r="H35" s="20">
        <v>5153586.0999999996</v>
      </c>
      <c r="I35" s="20">
        <f>SUM(I26:I34)</f>
        <v>100</v>
      </c>
    </row>
    <row r="36" spans="1:9" ht="12" customHeight="1" x14ac:dyDescent="0.15">
      <c r="A36" s="23"/>
    </row>
    <row r="37" spans="1:9" ht="12" customHeight="1" x14ac:dyDescent="0.15">
      <c r="A37" s="4" t="s">
        <v>10</v>
      </c>
    </row>
    <row r="38" spans="1:9" ht="12" customHeight="1" x14ac:dyDescent="0.15">
      <c r="A38" s="5"/>
      <c r="B38" s="6" t="s">
        <v>11</v>
      </c>
      <c r="C38" s="6" t="s">
        <v>12</v>
      </c>
      <c r="D38" s="6" t="s">
        <v>13</v>
      </c>
      <c r="E38" s="6" t="s">
        <v>14</v>
      </c>
      <c r="F38" s="7" t="s">
        <v>15</v>
      </c>
      <c r="G38" s="8" t="s">
        <v>15</v>
      </c>
      <c r="H38" s="7" t="s">
        <v>16</v>
      </c>
      <c r="I38" s="6" t="s">
        <v>16</v>
      </c>
    </row>
    <row r="39" spans="1:9" ht="12" customHeight="1" x14ac:dyDescent="0.15">
      <c r="A39" s="9"/>
      <c r="B39" s="10"/>
      <c r="C39" s="10"/>
      <c r="D39" s="10"/>
      <c r="E39" s="11"/>
      <c r="F39" s="11" t="s">
        <v>22</v>
      </c>
      <c r="G39" s="12" t="s">
        <v>0</v>
      </c>
      <c r="H39" s="29">
        <v>45382</v>
      </c>
      <c r="I39" s="10" t="s">
        <v>0</v>
      </c>
    </row>
    <row r="40" spans="1:9" ht="12" customHeight="1" x14ac:dyDescent="0.15">
      <c r="A40" s="13" t="s">
        <v>2</v>
      </c>
      <c r="B40" s="24">
        <v>-1024.3500000000004</v>
      </c>
      <c r="C40" s="24"/>
      <c r="D40" s="25"/>
      <c r="E40" s="25"/>
      <c r="F40" s="26">
        <v>-1024.3500000000004</v>
      </c>
      <c r="G40" s="14">
        <v>13.13350052310912</v>
      </c>
      <c r="H40" s="25">
        <v>101957.94</v>
      </c>
      <c r="I40" s="31">
        <f>+H40/$H$49*100</f>
        <v>6.8955214935130238</v>
      </c>
    </row>
    <row r="41" spans="1:9" ht="12" customHeight="1" x14ac:dyDescent="0.15">
      <c r="A41" s="15" t="s">
        <v>20</v>
      </c>
      <c r="B41" s="24">
        <v>71.149999999999636</v>
      </c>
      <c r="C41" s="24"/>
      <c r="D41" s="25"/>
      <c r="E41" s="25"/>
      <c r="F41" s="26">
        <v>71.149999999999636</v>
      </c>
      <c r="G41" s="14">
        <v>-0.91223562475639064</v>
      </c>
      <c r="H41" s="25">
        <v>279965.37</v>
      </c>
      <c r="I41" s="31">
        <f t="shared" ref="I41:I48" si="15">+H41/$H$49*100</f>
        <v>18.934349068589714</v>
      </c>
    </row>
    <row r="42" spans="1:9" ht="12" customHeight="1" x14ac:dyDescent="0.15">
      <c r="A42" s="15" t="s">
        <v>3</v>
      </c>
      <c r="B42" s="24">
        <v>-202.73000000000002</v>
      </c>
      <c r="C42" s="24"/>
      <c r="D42" s="25"/>
      <c r="E42" s="25"/>
      <c r="F42" s="26">
        <v>-202.73000000000002</v>
      </c>
      <c r="G42" s="14">
        <v>2.599262518719101</v>
      </c>
      <c r="H42" s="25">
        <v>61085.88</v>
      </c>
      <c r="I42" s="31">
        <f t="shared" si="15"/>
        <v>4.1313015787701994</v>
      </c>
    </row>
    <row r="43" spans="1:9" ht="12" customHeight="1" x14ac:dyDescent="0.15">
      <c r="A43" s="15" t="s">
        <v>4</v>
      </c>
      <c r="B43" s="24">
        <v>-2287.9600000000009</v>
      </c>
      <c r="C43" s="24"/>
      <c r="D43" s="25"/>
      <c r="E43" s="25"/>
      <c r="F43" s="26">
        <v>-2287.9600000000009</v>
      </c>
      <c r="G43" s="14">
        <v>29.334625720557177</v>
      </c>
      <c r="H43" s="25">
        <v>480128.19</v>
      </c>
      <c r="I43" s="31">
        <f t="shared" si="15"/>
        <v>32.471568705551569</v>
      </c>
    </row>
    <row r="44" spans="1:9" ht="12" customHeight="1" x14ac:dyDescent="0.15">
      <c r="A44" s="15" t="s">
        <v>18</v>
      </c>
      <c r="B44" s="24">
        <v>-3048.73</v>
      </c>
      <c r="C44" s="24"/>
      <c r="D44" s="25"/>
      <c r="E44" s="25"/>
      <c r="F44" s="26">
        <v>-3048.73</v>
      </c>
      <c r="G44" s="14">
        <v>39.088687508974914</v>
      </c>
      <c r="H44" s="25">
        <v>386590.47</v>
      </c>
      <c r="I44" s="31">
        <f t="shared" si="15"/>
        <v>26.145515445607291</v>
      </c>
    </row>
    <row r="45" spans="1:9" ht="12" customHeight="1" x14ac:dyDescent="0.15">
      <c r="A45" s="15" t="s">
        <v>21</v>
      </c>
      <c r="B45" s="24">
        <v>-345.5</v>
      </c>
      <c r="C45" s="24"/>
      <c r="D45" s="25"/>
      <c r="E45" s="25"/>
      <c r="F45" s="26">
        <v>-345.5</v>
      </c>
      <c r="G45" s="14">
        <v>4.4297597800890314</v>
      </c>
      <c r="H45" s="25">
        <v>72321.52</v>
      </c>
      <c r="I45" s="31">
        <f t="shared" si="15"/>
        <v>4.8911795942869389</v>
      </c>
    </row>
    <row r="46" spans="1:9" ht="10.5" customHeight="1" x14ac:dyDescent="0.15">
      <c r="A46" s="15" t="s">
        <v>5</v>
      </c>
      <c r="B46" s="24">
        <v>107.09000000000003</v>
      </c>
      <c r="C46" s="24"/>
      <c r="D46" s="25"/>
      <c r="E46" s="25"/>
      <c r="F46" s="26">
        <v>107.09000000000003</v>
      </c>
      <c r="G46" s="14">
        <v>-1.3730332123002447</v>
      </c>
      <c r="H46" s="25">
        <v>36138.28</v>
      </c>
      <c r="I46" s="31">
        <f t="shared" si="15"/>
        <v>2.4440694513697689</v>
      </c>
    </row>
    <row r="47" spans="1:9" ht="12" customHeight="1" x14ac:dyDescent="0.15">
      <c r="A47" s="15" t="s">
        <v>6</v>
      </c>
      <c r="B47" s="24">
        <v>-432.83999999999833</v>
      </c>
      <c r="C47" s="24"/>
      <c r="D47" s="25"/>
      <c r="E47" s="25"/>
      <c r="F47" s="26">
        <v>-432.83999999999833</v>
      </c>
      <c r="G47" s="14">
        <v>5.5495722813711401</v>
      </c>
      <c r="H47" s="25">
        <v>44515.379999999961</v>
      </c>
      <c r="I47" s="31">
        <f t="shared" si="15"/>
        <v>3.0106214345042623</v>
      </c>
    </row>
    <row r="48" spans="1:9" ht="12" customHeight="1" x14ac:dyDescent="0.15">
      <c r="A48" s="16" t="s">
        <v>7</v>
      </c>
      <c r="B48" s="27">
        <v>-635.65</v>
      </c>
      <c r="C48" s="27"/>
      <c r="D48" s="32"/>
      <c r="E48" s="32"/>
      <c r="F48" s="28">
        <v>-635.65</v>
      </c>
      <c r="G48" s="14">
        <v>8.1498605042361589</v>
      </c>
      <c r="H48" s="30">
        <v>15907.98000000004</v>
      </c>
      <c r="I48" s="17">
        <f t="shared" si="15"/>
        <v>1.0758732278072269</v>
      </c>
    </row>
    <row r="49" spans="1:9" ht="12" customHeight="1" x14ac:dyDescent="0.15">
      <c r="A49" s="18" t="s">
        <v>8</v>
      </c>
      <c r="B49" s="20">
        <v>-7799.5199999999995</v>
      </c>
      <c r="C49" s="20"/>
      <c r="D49" s="20"/>
      <c r="E49" s="20"/>
      <c r="F49" s="20">
        <v>-7799.5199999999995</v>
      </c>
      <c r="G49" s="19">
        <v>100.00000000000001</v>
      </c>
      <c r="H49" s="20">
        <v>1478611.01</v>
      </c>
      <c r="I49" s="20">
        <f>SUM(I40:I48)</f>
        <v>99.999999999999986</v>
      </c>
    </row>
    <row r="50" spans="1:9" ht="12" customHeight="1" x14ac:dyDescent="0.15">
      <c r="A50" s="23"/>
    </row>
    <row r="51" spans="1:9" ht="12" customHeight="1" x14ac:dyDescent="0.15">
      <c r="A51" s="4" t="s">
        <v>23</v>
      </c>
    </row>
    <row r="52" spans="1:9" ht="12" customHeight="1" x14ac:dyDescent="0.15">
      <c r="A52" s="5"/>
      <c r="B52" s="6" t="s">
        <v>11</v>
      </c>
      <c r="C52" s="6" t="s">
        <v>12</v>
      </c>
      <c r="D52" s="6" t="s">
        <v>13</v>
      </c>
      <c r="E52" s="6" t="s">
        <v>14</v>
      </c>
      <c r="F52" s="7" t="s">
        <v>15</v>
      </c>
      <c r="G52" s="8" t="s">
        <v>15</v>
      </c>
      <c r="H52" s="7" t="s">
        <v>16</v>
      </c>
      <c r="I52" s="6" t="s">
        <v>16</v>
      </c>
    </row>
    <row r="53" spans="1:9" ht="12" customHeight="1" x14ac:dyDescent="0.15">
      <c r="A53" s="9"/>
      <c r="B53" s="10"/>
      <c r="C53" s="10"/>
      <c r="D53" s="10"/>
      <c r="E53" s="11"/>
      <c r="F53" s="11" t="s">
        <v>22</v>
      </c>
      <c r="G53" s="12" t="s">
        <v>0</v>
      </c>
      <c r="H53" s="29">
        <v>45382</v>
      </c>
      <c r="I53" s="10" t="s">
        <v>0</v>
      </c>
    </row>
    <row r="54" spans="1:9" ht="12" customHeight="1" x14ac:dyDescent="0.15">
      <c r="A54" s="13" t="s">
        <v>2</v>
      </c>
      <c r="B54" s="24">
        <v>390.27</v>
      </c>
      <c r="C54" s="24"/>
      <c r="D54" s="25"/>
      <c r="E54" s="25"/>
      <c r="F54" s="26">
        <v>390.27</v>
      </c>
      <c r="G54" s="14">
        <v>3.7641709796084499</v>
      </c>
      <c r="H54" s="25">
        <v>25368.739999999998</v>
      </c>
      <c r="I54" s="31">
        <f>+H54/$H$63*100</f>
        <v>4.3257893469904323</v>
      </c>
    </row>
    <row r="55" spans="1:9" ht="12" customHeight="1" x14ac:dyDescent="0.15">
      <c r="A55" s="15" t="s">
        <v>20</v>
      </c>
      <c r="B55" s="24">
        <v>1680.8700000000003</v>
      </c>
      <c r="C55" s="24"/>
      <c r="D55" s="25"/>
      <c r="E55" s="25"/>
      <c r="F55" s="26">
        <v>1680.8700000000003</v>
      </c>
      <c r="G55" s="14">
        <v>16.212063634136513</v>
      </c>
      <c r="H55" s="25">
        <v>53613.29</v>
      </c>
      <c r="I55" s="31">
        <f t="shared" ref="I55:I62" si="16">+H55/$H$63*100</f>
        <v>9.1419518170436795</v>
      </c>
    </row>
    <row r="56" spans="1:9" ht="12" customHeight="1" x14ac:dyDescent="0.15">
      <c r="A56" s="15" t="s">
        <v>3</v>
      </c>
      <c r="B56" s="24">
        <v>-59.900000000000006</v>
      </c>
      <c r="C56" s="24"/>
      <c r="D56" s="25"/>
      <c r="E56" s="25"/>
      <c r="F56" s="26">
        <v>-59.900000000000006</v>
      </c>
      <c r="G56" s="14">
        <v>-0.5777380830669695</v>
      </c>
      <c r="H56" s="25">
        <v>1825.92</v>
      </c>
      <c r="I56" s="31">
        <f t="shared" si="16"/>
        <v>0.31134953034548701</v>
      </c>
    </row>
    <row r="57" spans="1:9" ht="12" customHeight="1" x14ac:dyDescent="0.15">
      <c r="A57" s="15" t="s">
        <v>4</v>
      </c>
      <c r="B57" s="24">
        <v>4599.7300000000005</v>
      </c>
      <c r="C57" s="24"/>
      <c r="D57" s="25"/>
      <c r="E57" s="25"/>
      <c r="F57" s="26">
        <v>4599.7300000000005</v>
      </c>
      <c r="G57" s="14">
        <v>44.364594204100698</v>
      </c>
      <c r="H57" s="25">
        <v>92140.17</v>
      </c>
      <c r="I57" s="31">
        <f t="shared" si="16"/>
        <v>15.711421450804707</v>
      </c>
    </row>
    <row r="58" spans="1:9" ht="12" customHeight="1" x14ac:dyDescent="0.15">
      <c r="A58" s="15" t="s">
        <v>18</v>
      </c>
      <c r="B58" s="24">
        <v>-2129.56</v>
      </c>
      <c r="C58" s="24"/>
      <c r="D58" s="25"/>
      <c r="E58" s="25"/>
      <c r="F58" s="26">
        <v>-2129.56</v>
      </c>
      <c r="G58" s="14">
        <v>-20.539698032989907</v>
      </c>
      <c r="H58" s="25">
        <v>126381.64</v>
      </c>
      <c r="I58" s="31">
        <f t="shared" si="16"/>
        <v>21.550157870165403</v>
      </c>
    </row>
    <row r="59" spans="1:9" ht="12" customHeight="1" x14ac:dyDescent="0.15">
      <c r="A59" s="15" t="s">
        <v>21</v>
      </c>
      <c r="B59" s="24">
        <v>-1226.0999999999995</v>
      </c>
      <c r="C59" s="24"/>
      <c r="D59" s="25"/>
      <c r="E59" s="25"/>
      <c r="F59" s="26">
        <v>-1226.0999999999995</v>
      </c>
      <c r="G59" s="14">
        <v>-11.825787373095341</v>
      </c>
      <c r="H59" s="25">
        <v>69516.789999999994</v>
      </c>
      <c r="I59" s="31">
        <f t="shared" si="16"/>
        <v>11.853761346403921</v>
      </c>
    </row>
    <row r="60" spans="1:9" ht="12" customHeight="1" x14ac:dyDescent="0.15">
      <c r="A60" s="15" t="s">
        <v>5</v>
      </c>
      <c r="B60" s="24">
        <v>614.16000000000008</v>
      </c>
      <c r="C60" s="24"/>
      <c r="D60" s="25"/>
      <c r="E60" s="25"/>
      <c r="F60" s="26">
        <v>614.16000000000008</v>
      </c>
      <c r="G60" s="14">
        <v>5.9235996844141905</v>
      </c>
      <c r="H60" s="25">
        <v>24628.83</v>
      </c>
      <c r="I60" s="31">
        <f t="shared" si="16"/>
        <v>4.1996224661862742</v>
      </c>
    </row>
    <row r="61" spans="1:9" ht="12" customHeight="1" x14ac:dyDescent="0.15">
      <c r="A61" s="15" t="s">
        <v>6</v>
      </c>
      <c r="B61" s="24">
        <v>4184.9399999999969</v>
      </c>
      <c r="C61" s="24"/>
      <c r="D61" s="25"/>
      <c r="E61" s="25"/>
      <c r="F61" s="26">
        <v>4184.9399999999969</v>
      </c>
      <c r="G61" s="14">
        <v>40.363926767116553</v>
      </c>
      <c r="H61" s="25">
        <v>153339.00000000006</v>
      </c>
      <c r="I61" s="31">
        <f t="shared" si="16"/>
        <v>26.146833176506444</v>
      </c>
    </row>
    <row r="62" spans="1:9" ht="12" customHeight="1" x14ac:dyDescent="0.15">
      <c r="A62" s="16" t="s">
        <v>7</v>
      </c>
      <c r="B62" s="27">
        <v>2313.6099999999997</v>
      </c>
      <c r="C62" s="27"/>
      <c r="D62" s="32"/>
      <c r="E62" s="32"/>
      <c r="F62" s="28">
        <v>2313.6099999999997</v>
      </c>
      <c r="G62" s="14">
        <v>22.314868219775811</v>
      </c>
      <c r="H62" s="30">
        <v>39639.050000000003</v>
      </c>
      <c r="I62" s="17">
        <f t="shared" si="16"/>
        <v>6.7591129955536262</v>
      </c>
    </row>
    <row r="63" spans="1:9" ht="12" customHeight="1" x14ac:dyDescent="0.15">
      <c r="A63" s="18" t="s">
        <v>8</v>
      </c>
      <c r="B63" s="33">
        <v>10368.019999999999</v>
      </c>
      <c r="C63" s="33"/>
      <c r="D63" s="33"/>
      <c r="E63" s="33"/>
      <c r="F63" s="33">
        <v>10368.019999999999</v>
      </c>
      <c r="G63" s="34">
        <v>100</v>
      </c>
      <c r="H63" s="33">
        <v>586453.43000000017</v>
      </c>
      <c r="I63" s="33">
        <f>SUM(I54:I62)</f>
        <v>99.999999999999972</v>
      </c>
    </row>
    <row r="64" spans="1:9" ht="12" customHeight="1" x14ac:dyDescent="0.15">
      <c r="A64" s="23"/>
    </row>
    <row r="65" spans="1:9" ht="12" customHeight="1" x14ac:dyDescent="0.15">
      <c r="A65" s="4" t="s">
        <v>24</v>
      </c>
    </row>
    <row r="66" spans="1:9" ht="12" customHeight="1" x14ac:dyDescent="0.15">
      <c r="A66" s="5"/>
      <c r="B66" s="6" t="s">
        <v>11</v>
      </c>
      <c r="C66" s="6" t="s">
        <v>12</v>
      </c>
      <c r="D66" s="6" t="s">
        <v>13</v>
      </c>
      <c r="E66" s="6" t="s">
        <v>14</v>
      </c>
      <c r="F66" s="7" t="s">
        <v>15</v>
      </c>
      <c r="G66" s="8" t="s">
        <v>15</v>
      </c>
      <c r="H66" s="7" t="s">
        <v>16</v>
      </c>
      <c r="I66" s="6" t="s">
        <v>16</v>
      </c>
    </row>
    <row r="67" spans="1:9" ht="12" customHeight="1" x14ac:dyDescent="0.15">
      <c r="A67" s="9"/>
      <c r="B67" s="10"/>
      <c r="C67" s="10"/>
      <c r="D67" s="10"/>
      <c r="E67" s="11"/>
      <c r="F67" s="11" t="s">
        <v>22</v>
      </c>
      <c r="G67" s="12" t="s">
        <v>0</v>
      </c>
      <c r="H67" s="29">
        <v>45382</v>
      </c>
      <c r="I67" s="10" t="s">
        <v>0</v>
      </c>
    </row>
    <row r="68" spans="1:9" ht="12" customHeight="1" x14ac:dyDescent="0.15">
      <c r="A68" s="13" t="s">
        <v>2</v>
      </c>
      <c r="B68" s="24">
        <v>-875.87000000000035</v>
      </c>
      <c r="C68" s="24"/>
      <c r="D68" s="25"/>
      <c r="E68" s="25"/>
      <c r="F68" s="26">
        <v>-875.87000000000035</v>
      </c>
      <c r="G68" s="14">
        <v>8.7952619037338291</v>
      </c>
      <c r="H68" s="25">
        <v>41309.380000000005</v>
      </c>
      <c r="I68" s="31">
        <f>+H68/$H$77*100</f>
        <v>15.084778200587182</v>
      </c>
    </row>
    <row r="69" spans="1:9" ht="12" customHeight="1" x14ac:dyDescent="0.15">
      <c r="A69" s="15" t="s">
        <v>20</v>
      </c>
      <c r="B69" s="24">
        <v>-90.779999999999973</v>
      </c>
      <c r="C69" s="24"/>
      <c r="D69" s="25"/>
      <c r="E69" s="25"/>
      <c r="F69" s="26">
        <v>-90.779999999999973</v>
      </c>
      <c r="G69" s="14">
        <v>0.91158947745779217</v>
      </c>
      <c r="H69" s="25">
        <v>4825.63</v>
      </c>
      <c r="I69" s="31">
        <f t="shared" ref="I69:I76" si="17">+H69/$H$77*100</f>
        <v>1.7621556708936208</v>
      </c>
    </row>
    <row r="70" spans="1:9" ht="12" customHeight="1" x14ac:dyDescent="0.15">
      <c r="A70" s="15" t="s">
        <v>3</v>
      </c>
      <c r="B70" s="24">
        <v>-61.499999999999986</v>
      </c>
      <c r="C70" s="24"/>
      <c r="D70" s="25"/>
      <c r="E70" s="25"/>
      <c r="F70" s="26">
        <v>-61.499999999999986</v>
      </c>
      <c r="G70" s="14">
        <v>0.61756722696248323</v>
      </c>
      <c r="H70" s="25">
        <v>1536.06</v>
      </c>
      <c r="I70" s="31">
        <f t="shared" si="17"/>
        <v>0.5609167797433402</v>
      </c>
    </row>
    <row r="71" spans="1:9" ht="12" customHeight="1" x14ac:dyDescent="0.15">
      <c r="A71" s="15" t="s">
        <v>4</v>
      </c>
      <c r="B71" s="24">
        <v>-2558.44</v>
      </c>
      <c r="C71" s="24"/>
      <c r="D71" s="25"/>
      <c r="E71" s="25"/>
      <c r="F71" s="26">
        <v>-2558.44</v>
      </c>
      <c r="G71" s="14">
        <v>25.691198311380418</v>
      </c>
      <c r="H71" s="25">
        <v>57850.1</v>
      </c>
      <c r="I71" s="31">
        <f t="shared" si="17"/>
        <v>21.124885616336737</v>
      </c>
    </row>
    <row r="72" spans="1:9" ht="12" customHeight="1" x14ac:dyDescent="0.15">
      <c r="A72" s="15" t="s">
        <v>18</v>
      </c>
      <c r="B72" s="24">
        <v>-1391.51</v>
      </c>
      <c r="C72" s="24"/>
      <c r="D72" s="25"/>
      <c r="E72" s="25"/>
      <c r="F72" s="26">
        <v>-1391.51</v>
      </c>
      <c r="G72" s="14">
        <v>13.973186536431955</v>
      </c>
      <c r="H72" s="25">
        <v>10401.61</v>
      </c>
      <c r="I72" s="31">
        <f t="shared" si="17"/>
        <v>3.798313598001462</v>
      </c>
    </row>
    <row r="73" spans="1:9" ht="12" customHeight="1" x14ac:dyDescent="0.15">
      <c r="A73" s="15" t="s">
        <v>21</v>
      </c>
      <c r="B73" s="24">
        <v>-3375.92</v>
      </c>
      <c r="C73" s="24"/>
      <c r="D73" s="25"/>
      <c r="E73" s="25"/>
      <c r="F73" s="26">
        <v>-3375.92</v>
      </c>
      <c r="G73" s="14">
        <v>33.900122810523364</v>
      </c>
      <c r="H73" s="25">
        <v>68926.83</v>
      </c>
      <c r="I73" s="31">
        <f t="shared" si="17"/>
        <v>25.169730037574478</v>
      </c>
    </row>
    <row r="74" spans="1:9" ht="12" customHeight="1" x14ac:dyDescent="0.15">
      <c r="A74" s="15" t="s">
        <v>5</v>
      </c>
      <c r="B74" s="24">
        <v>-306.14999999999998</v>
      </c>
      <c r="C74" s="24"/>
      <c r="D74" s="25"/>
      <c r="E74" s="25"/>
      <c r="F74" s="26">
        <v>-306.14999999999998</v>
      </c>
      <c r="G74" s="14">
        <v>3.0742797810498255</v>
      </c>
      <c r="H74" s="25">
        <v>7396.82</v>
      </c>
      <c r="I74" s="31">
        <f t="shared" si="17"/>
        <v>2.7010666606389946</v>
      </c>
    </row>
    <row r="75" spans="1:9" ht="12" customHeight="1" x14ac:dyDescent="0.15">
      <c r="A75" s="15" t="s">
        <v>6</v>
      </c>
      <c r="B75" s="24">
        <v>-674.69999999999527</v>
      </c>
      <c r="C75" s="24"/>
      <c r="D75" s="25"/>
      <c r="E75" s="25"/>
      <c r="F75" s="26">
        <v>-674.69999999999527</v>
      </c>
      <c r="G75" s="14">
        <v>6.7751643582371486</v>
      </c>
      <c r="H75" s="25">
        <v>69960.61</v>
      </c>
      <c r="I75" s="31">
        <f t="shared" si="17"/>
        <v>25.547231273569864</v>
      </c>
    </row>
    <row r="76" spans="1:9" ht="12" customHeight="1" x14ac:dyDescent="0.15">
      <c r="A76" s="16" t="s">
        <v>7</v>
      </c>
      <c r="B76" s="27">
        <v>-623.55999999999995</v>
      </c>
      <c r="C76" s="27"/>
      <c r="D76" s="32"/>
      <c r="E76" s="32"/>
      <c r="F76" s="28">
        <v>-623.55999999999995</v>
      </c>
      <c r="G76" s="14">
        <v>6.2616295942231881</v>
      </c>
      <c r="H76" s="30">
        <v>11641.07</v>
      </c>
      <c r="I76" s="17">
        <f t="shared" si="17"/>
        <v>4.2509221626543265</v>
      </c>
    </row>
    <row r="77" spans="1:9" ht="12" customHeight="1" x14ac:dyDescent="0.15">
      <c r="A77" s="18" t="s">
        <v>8</v>
      </c>
      <c r="B77" s="20">
        <v>-9958.4299999999948</v>
      </c>
      <c r="C77" s="20"/>
      <c r="D77" s="20"/>
      <c r="E77" s="20"/>
      <c r="F77" s="20">
        <v>-9958.4299999999948</v>
      </c>
      <c r="G77" s="19">
        <v>100.00000000000001</v>
      </c>
      <c r="H77" s="20">
        <v>273848.11</v>
      </c>
      <c r="I77" s="20">
        <f>SUM(I68:I76)</f>
        <v>100</v>
      </c>
    </row>
    <row r="78" spans="1:9" ht="12" customHeight="1" x14ac:dyDescent="0.15">
      <c r="A78" s="23"/>
    </row>
    <row r="79" spans="1:9" ht="12" customHeight="1" x14ac:dyDescent="0.15">
      <c r="A79" s="4" t="s">
        <v>19</v>
      </c>
    </row>
    <row r="80" spans="1:9" ht="12" customHeight="1" x14ac:dyDescent="0.15">
      <c r="A80" s="5"/>
      <c r="B80" s="6" t="s">
        <v>11</v>
      </c>
      <c r="C80" s="6" t="s">
        <v>12</v>
      </c>
      <c r="D80" s="6" t="s">
        <v>13</v>
      </c>
      <c r="E80" s="6" t="s">
        <v>14</v>
      </c>
      <c r="F80" s="7" t="s">
        <v>15</v>
      </c>
      <c r="G80" s="8" t="s">
        <v>15</v>
      </c>
      <c r="H80" s="7" t="s">
        <v>16</v>
      </c>
      <c r="I80" s="6" t="s">
        <v>16</v>
      </c>
    </row>
    <row r="81" spans="1:9" ht="12" customHeight="1" x14ac:dyDescent="0.15">
      <c r="A81" s="9"/>
      <c r="B81" s="10"/>
      <c r="C81" s="10"/>
      <c r="D81" s="10"/>
      <c r="E81" s="11"/>
      <c r="F81" s="11" t="s">
        <v>22</v>
      </c>
      <c r="G81" s="12" t="s">
        <v>0</v>
      </c>
      <c r="H81" s="29">
        <v>45382</v>
      </c>
      <c r="I81" s="10" t="s">
        <v>0</v>
      </c>
    </row>
    <row r="82" spans="1:9" ht="12" customHeight="1" x14ac:dyDescent="0.15">
      <c r="A82" s="13" t="s">
        <v>2</v>
      </c>
      <c r="B82" s="24">
        <v>-172.88999999999987</v>
      </c>
      <c r="C82" s="24"/>
      <c r="D82" s="25"/>
      <c r="E82" s="25"/>
      <c r="F82" s="26">
        <v>-172.88999999999987</v>
      </c>
      <c r="G82" s="14">
        <v>6.0764859079933755</v>
      </c>
      <c r="H82" s="25">
        <v>1928.2199999999993</v>
      </c>
      <c r="I82" s="31">
        <f>+H82/$H$91*100</f>
        <v>10.141437984398269</v>
      </c>
    </row>
    <row r="83" spans="1:9" ht="12" customHeight="1" x14ac:dyDescent="0.15">
      <c r="A83" s="15" t="s">
        <v>20</v>
      </c>
      <c r="B83" s="24">
        <v>-1075.71</v>
      </c>
      <c r="C83" s="24"/>
      <c r="D83" s="25"/>
      <c r="E83" s="25"/>
      <c r="F83" s="26">
        <v>-1075.71</v>
      </c>
      <c r="G83" s="14">
        <v>37.807488322560921</v>
      </c>
      <c r="H83" s="25">
        <v>4804.51</v>
      </c>
      <c r="I83" s="31">
        <f t="shared" ref="I83:I90" si="18">+H83/$H$91*100</f>
        <v>25.269232873023491</v>
      </c>
    </row>
    <row r="84" spans="1:9" ht="12" customHeight="1" x14ac:dyDescent="0.15">
      <c r="A84" s="15" t="s">
        <v>3</v>
      </c>
      <c r="B84" s="24">
        <v>-7.3599999999999994</v>
      </c>
      <c r="C84" s="24"/>
      <c r="D84" s="25"/>
      <c r="E84" s="25"/>
      <c r="F84" s="26">
        <v>-7.3599999999999994</v>
      </c>
      <c r="G84" s="14">
        <v>0.25867856025699154</v>
      </c>
      <c r="H84" s="25">
        <v>333.92</v>
      </c>
      <c r="I84" s="31">
        <f t="shared" si="18"/>
        <v>1.7562461605782909</v>
      </c>
    </row>
    <row r="85" spans="1:9" ht="12" customHeight="1" x14ac:dyDescent="0.15">
      <c r="A85" s="15" t="s">
        <v>4</v>
      </c>
      <c r="B85" s="24">
        <v>-80.039999999999992</v>
      </c>
      <c r="C85" s="24"/>
      <c r="D85" s="25"/>
      <c r="E85" s="25"/>
      <c r="F85" s="26">
        <v>-80.039999999999992</v>
      </c>
      <c r="G85" s="14">
        <v>2.8131293427947832</v>
      </c>
      <c r="H85" s="25">
        <v>2113.27</v>
      </c>
      <c r="I85" s="31">
        <f t="shared" si="18"/>
        <v>11.11470509033686</v>
      </c>
    </row>
    <row r="86" spans="1:9" ht="12" customHeight="1" x14ac:dyDescent="0.15">
      <c r="A86" s="15" t="s">
        <v>18</v>
      </c>
      <c r="B86" s="24">
        <v>-36.06</v>
      </c>
      <c r="C86" s="24"/>
      <c r="D86" s="25"/>
      <c r="E86" s="25"/>
      <c r="F86" s="26">
        <v>-36.06</v>
      </c>
      <c r="G86" s="14">
        <v>1.2673843590852061</v>
      </c>
      <c r="H86" s="25">
        <v>289.07</v>
      </c>
      <c r="I86" s="31">
        <f t="shared" si="18"/>
        <v>1.5203584021273553</v>
      </c>
    </row>
    <row r="87" spans="1:9" ht="12" customHeight="1" x14ac:dyDescent="0.15">
      <c r="A87" s="15" t="s">
        <v>21</v>
      </c>
      <c r="B87" s="24">
        <v>-15.420000000000002</v>
      </c>
      <c r="C87" s="24"/>
      <c r="D87" s="25"/>
      <c r="E87" s="25"/>
      <c r="F87" s="26">
        <v>-15.420000000000002</v>
      </c>
      <c r="G87" s="14">
        <v>0.541959700973208</v>
      </c>
      <c r="H87" s="25">
        <v>1139.98</v>
      </c>
      <c r="I87" s="31">
        <f t="shared" si="18"/>
        <v>5.9957040552708429</v>
      </c>
    </row>
    <row r="88" spans="1:9" x14ac:dyDescent="0.15">
      <c r="A88" s="15" t="s">
        <v>5</v>
      </c>
      <c r="B88" s="24">
        <v>-196.03</v>
      </c>
      <c r="C88" s="24"/>
      <c r="D88" s="25"/>
      <c r="E88" s="25"/>
      <c r="F88" s="26">
        <v>-196.03</v>
      </c>
      <c r="G88" s="14">
        <v>6.8897769248883227</v>
      </c>
      <c r="H88" s="25">
        <v>983.01</v>
      </c>
      <c r="I88" s="31">
        <f t="shared" si="18"/>
        <v>5.1701231981015381</v>
      </c>
    </row>
    <row r="89" spans="1:9" x14ac:dyDescent="0.15">
      <c r="A89" s="15" t="s">
        <v>6</v>
      </c>
      <c r="B89" s="24">
        <v>-1144.72</v>
      </c>
      <c r="C89" s="24"/>
      <c r="D89" s="25"/>
      <c r="E89" s="25"/>
      <c r="F89" s="26">
        <v>-1144.72</v>
      </c>
      <c r="G89" s="14">
        <v>40.232951290405353</v>
      </c>
      <c r="H89" s="25">
        <v>6419.34</v>
      </c>
      <c r="I89" s="31">
        <f t="shared" si="18"/>
        <v>33.76240185806973</v>
      </c>
    </row>
    <row r="90" spans="1:9" x14ac:dyDescent="0.15">
      <c r="A90" s="16" t="s">
        <v>7</v>
      </c>
      <c r="B90" s="27">
        <v>-117</v>
      </c>
      <c r="C90" s="27"/>
      <c r="D90" s="32"/>
      <c r="E90" s="32"/>
      <c r="F90" s="28">
        <v>-117</v>
      </c>
      <c r="G90" s="14">
        <v>4.1121455910418501</v>
      </c>
      <c r="H90" s="30">
        <v>1001.96</v>
      </c>
      <c r="I90" s="17">
        <f t="shared" si="18"/>
        <v>5.2697903780936279</v>
      </c>
    </row>
    <row r="91" spans="1:9" ht="12" customHeight="1" x14ac:dyDescent="0.15">
      <c r="A91" s="18" t="s">
        <v>8</v>
      </c>
      <c r="B91" s="20">
        <v>-2845.2299999999996</v>
      </c>
      <c r="C91" s="20"/>
      <c r="D91" s="20"/>
      <c r="E91" s="20"/>
      <c r="F91" s="20">
        <v>-2845.2299999999996</v>
      </c>
      <c r="G91" s="19">
        <v>100.00000000000001</v>
      </c>
      <c r="H91" s="20">
        <v>19013.28</v>
      </c>
      <c r="I91" s="20">
        <f>SUM(I82:I90)</f>
        <v>100.00000000000001</v>
      </c>
    </row>
    <row r="92" spans="1:9" x14ac:dyDescent="0.15">
      <c r="A92" s="23"/>
    </row>
    <row r="93" spans="1:9" x14ac:dyDescent="0.15">
      <c r="A93" s="4" t="s">
        <v>17</v>
      </c>
    </row>
    <row r="94" spans="1:9" x14ac:dyDescent="0.15">
      <c r="A94" s="5"/>
      <c r="B94" s="6" t="s">
        <v>11</v>
      </c>
      <c r="C94" s="6" t="s">
        <v>12</v>
      </c>
      <c r="D94" s="6" t="s">
        <v>13</v>
      </c>
      <c r="E94" s="6" t="s">
        <v>14</v>
      </c>
      <c r="F94" s="7" t="s">
        <v>15</v>
      </c>
      <c r="G94" s="8" t="s">
        <v>15</v>
      </c>
      <c r="H94" s="7" t="s">
        <v>16</v>
      </c>
      <c r="I94" s="6" t="s">
        <v>16</v>
      </c>
    </row>
    <row r="95" spans="1:9" x14ac:dyDescent="0.15">
      <c r="A95" s="9"/>
      <c r="B95" s="10"/>
      <c r="C95" s="10"/>
      <c r="D95" s="10"/>
      <c r="E95" s="11"/>
      <c r="F95" s="11" t="s">
        <v>22</v>
      </c>
      <c r="G95" s="12" t="s">
        <v>0</v>
      </c>
      <c r="H95" s="29">
        <v>45382</v>
      </c>
      <c r="I95" s="10" t="s">
        <v>0</v>
      </c>
    </row>
    <row r="96" spans="1:9" ht="12" customHeight="1" x14ac:dyDescent="0.15">
      <c r="A96" s="13" t="s">
        <v>2</v>
      </c>
      <c r="B96" s="24">
        <v>-215.5</v>
      </c>
      <c r="C96" s="24"/>
      <c r="D96" s="25"/>
      <c r="E96" s="25"/>
      <c r="F96" s="26">
        <v>-215.5</v>
      </c>
      <c r="G96" s="14">
        <v>-153.07572098309421</v>
      </c>
      <c r="H96" s="25">
        <v>5176.1900000000005</v>
      </c>
      <c r="I96" s="31">
        <f>H96/$H$105*100</f>
        <v>14.005085585897593</v>
      </c>
    </row>
    <row r="97" spans="1:9" ht="12" customHeight="1" x14ac:dyDescent="0.15">
      <c r="A97" s="15" t="s">
        <v>20</v>
      </c>
      <c r="B97" s="24">
        <v>-0.50999999999999979</v>
      </c>
      <c r="C97" s="24"/>
      <c r="D97" s="25"/>
      <c r="E97" s="25"/>
      <c r="F97" s="26">
        <v>-0.50999999999999979</v>
      </c>
      <c r="G97" s="14">
        <v>-0.3622673675237959</v>
      </c>
      <c r="H97" s="25">
        <v>135.57</v>
      </c>
      <c r="I97" s="31">
        <f t="shared" ref="I97:I104" si="19">H97/$H$105*100</f>
        <v>0.36680829971081746</v>
      </c>
    </row>
    <row r="98" spans="1:9" ht="12" customHeight="1" x14ac:dyDescent="0.15">
      <c r="A98" s="15" t="s">
        <v>3</v>
      </c>
      <c r="B98" s="24">
        <v>-0.77</v>
      </c>
      <c r="C98" s="24"/>
      <c r="D98" s="25"/>
      <c r="E98" s="25"/>
      <c r="F98" s="26">
        <v>-0.77</v>
      </c>
      <c r="G98" s="14">
        <v>-0.54695269214377051</v>
      </c>
      <c r="H98" s="25">
        <v>57.88</v>
      </c>
      <c r="I98" s="31">
        <f t="shared" si="19"/>
        <v>0.1566044433669847</v>
      </c>
    </row>
    <row r="99" spans="1:9" ht="12" customHeight="1" x14ac:dyDescent="0.15">
      <c r="A99" s="15" t="s">
        <v>4</v>
      </c>
      <c r="B99" s="24">
        <v>-3.5</v>
      </c>
      <c r="C99" s="24"/>
      <c r="D99" s="25"/>
      <c r="E99" s="25"/>
      <c r="F99" s="26">
        <v>-3.5</v>
      </c>
      <c r="G99" s="14">
        <v>-2.4861486006535025</v>
      </c>
      <c r="H99" s="25">
        <v>5578.41</v>
      </c>
      <c r="I99" s="31">
        <f t="shared" si="19"/>
        <v>15.093362006268507</v>
      </c>
    </row>
    <row r="100" spans="1:9" ht="12" customHeight="1" x14ac:dyDescent="0.15">
      <c r="A100" s="15" t="s">
        <v>18</v>
      </c>
      <c r="B100" s="24">
        <v>0</v>
      </c>
      <c r="C100" s="24"/>
      <c r="D100" s="25"/>
      <c r="E100" s="25"/>
      <c r="F100" s="26">
        <v>0</v>
      </c>
      <c r="G100" s="14">
        <v>0</v>
      </c>
      <c r="H100" s="25">
        <v>0</v>
      </c>
      <c r="I100" s="31">
        <f t="shared" si="19"/>
        <v>0</v>
      </c>
    </row>
    <row r="101" spans="1:9" ht="12" customHeight="1" x14ac:dyDescent="0.15">
      <c r="A101" s="15" t="s">
        <v>21</v>
      </c>
      <c r="B101" s="24">
        <v>0.31</v>
      </c>
      <c r="C101" s="24"/>
      <c r="D101" s="25"/>
      <c r="E101" s="25"/>
      <c r="F101" s="26">
        <v>0.31</v>
      </c>
      <c r="G101" s="14">
        <v>0.2202017332007388</v>
      </c>
      <c r="H101" s="25">
        <v>16.95</v>
      </c>
      <c r="I101" s="31">
        <f t="shared" si="19"/>
        <v>4.5861183743441447E-2</v>
      </c>
    </row>
    <row r="102" spans="1:9" ht="12" customHeight="1" x14ac:dyDescent="0.15">
      <c r="A102" s="15" t="s">
        <v>5</v>
      </c>
      <c r="B102" s="24">
        <v>3.84</v>
      </c>
      <c r="C102" s="24"/>
      <c r="D102" s="25"/>
      <c r="E102" s="25"/>
      <c r="F102" s="26">
        <v>3.84</v>
      </c>
      <c r="G102" s="14">
        <v>2.7276601790026995</v>
      </c>
      <c r="H102" s="25">
        <v>1993.98</v>
      </c>
      <c r="I102" s="31">
        <f t="shared" si="19"/>
        <v>5.3950609534364231</v>
      </c>
    </row>
    <row r="103" spans="1:9" ht="12" customHeight="1" x14ac:dyDescent="0.15">
      <c r="A103" s="15" t="s">
        <v>6</v>
      </c>
      <c r="B103" s="24">
        <v>364.85999999999996</v>
      </c>
      <c r="C103" s="24"/>
      <c r="D103" s="25"/>
      <c r="E103" s="25"/>
      <c r="F103" s="26">
        <v>364.85999999999996</v>
      </c>
      <c r="G103" s="14">
        <v>259.17033669555337</v>
      </c>
      <c r="H103" s="25">
        <v>21152.77</v>
      </c>
      <c r="I103" s="31">
        <f t="shared" si="19"/>
        <v>57.232511601932501</v>
      </c>
    </row>
    <row r="104" spans="1:9" ht="12" customHeight="1" x14ac:dyDescent="0.15">
      <c r="A104" s="16" t="s">
        <v>7</v>
      </c>
      <c r="B104" s="27">
        <v>-7.9499999999999886</v>
      </c>
      <c r="C104" s="27"/>
      <c r="D104" s="32"/>
      <c r="E104" s="32"/>
      <c r="F104" s="28">
        <v>-7.9499999999999886</v>
      </c>
      <c r="G104" s="14">
        <v>-5.6471089643415189</v>
      </c>
      <c r="H104" s="30">
        <v>2847.61</v>
      </c>
      <c r="I104" s="17">
        <f t="shared" si="19"/>
        <v>7.7047059256437347</v>
      </c>
    </row>
    <row r="105" spans="1:9" ht="12" customHeight="1" x14ac:dyDescent="0.15">
      <c r="A105" s="18" t="s">
        <v>8</v>
      </c>
      <c r="B105" s="20">
        <v>140.77999999999997</v>
      </c>
      <c r="C105" s="20"/>
      <c r="D105" s="20"/>
      <c r="E105" s="20"/>
      <c r="F105" s="20">
        <v>140.77999999999997</v>
      </c>
      <c r="G105" s="19">
        <v>100.00000000000001</v>
      </c>
      <c r="H105" s="20">
        <v>36959.360000000001</v>
      </c>
      <c r="I105" s="20">
        <f>SUM(I96:I104)</f>
        <v>100</v>
      </c>
    </row>
    <row r="107" spans="1:9" x14ac:dyDescent="0.15">
      <c r="A107" s="1" t="s">
        <v>25</v>
      </c>
    </row>
    <row r="108" spans="1:9" x14ac:dyDescent="0.15">
      <c r="A108" s="1" t="s">
        <v>26</v>
      </c>
    </row>
    <row r="109" spans="1:9" x14ac:dyDescent="0.15">
      <c r="A109" s="1" t="s">
        <v>28</v>
      </c>
    </row>
    <row r="110" spans="1:9" x14ac:dyDescent="0.15">
      <c r="A110" s="1" t="s">
        <v>27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492B71-BBB9-409B-8E17-646B5584E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D6A2A-291C-4C4D-874C-F91BCA63C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EB9D6-DA4E-4BAD-9728-186A2B35B231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607566f-1f79-4f5d-83a9-e2ecf0037801"/>
    <ds:schemaRef ds:uri="http://purl.org/dc/dcmitype/"/>
    <ds:schemaRef ds:uri="http://purl.org/dc/terms/"/>
    <ds:schemaRef ds:uri="http://schemas.microsoft.com/office/infopath/2007/PartnerControls"/>
    <ds:schemaRef ds:uri="4d81acc2-f705-4b52-a6f2-f401f3ddbb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2024</vt:lpstr>
      <vt:lpstr>'2024'!Utskriftsområde</vt:lpstr>
      <vt:lpstr>'2024'!Utskriftsrubriker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2024-04-25T13:57:38Z</cp:lastPrinted>
  <dcterms:created xsi:type="dcterms:W3CDTF">2001-01-11T13:23:45Z</dcterms:created>
  <dcterms:modified xsi:type="dcterms:W3CDTF">2024-04-25T13:58:40Z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3449800</vt:r8>
  </property>
  <property fmtid="{D5CDD505-2E9C-101B-9397-08002B2CF9AE}" pid="4" name="MediaServiceImageTags">
    <vt:lpwstr/>
  </property>
</Properties>
</file>