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activeTab="0"/>
  </bookViews>
  <sheets>
    <sheet name="Funds 2018" sheetId="1" r:id="rId1"/>
  </sheets>
  <definedNames>
    <definedName name="_xlnm.Print_Area" localSheetId="0">'Funds 2018'!$A$1:$Q$116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<sst xmlns="http://schemas.openxmlformats.org/spreadsheetml/2006/main" count="196" uniqueCount="36">
  <si>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</si>
  <si>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</si>
  <si>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</si>
  <si>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</si>
  <si>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</si>
  <si>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</si>
  <si>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</si>
  <si>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</si>
  <si>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</si>
  <si>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</si>
  <si>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</si>
  <si>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</si>
  <si>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</si>
  <si>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</si>
  <si>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</si>
  <si>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</si>
  <si>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</si>
  <si>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</si>
  <si>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</si>
  <si>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</si>
  <si>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</si>
  <si>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</si>
  <si>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</si>
  <si>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</si>
  <si>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</si>
  <si>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</si>
  <si>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</si>
  <si>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</si>
  <si>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</si>
  <si>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</si>
  <si>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</si>
  <si>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NEW SAVINGS AND NET ASSETS 2018 (MSEK)</t>
  </si>
  <si>
    <t>NEW SAVINGS AND NET ASSETS EXKLUDING PPM 2018 (MSEK)</t>
  </si>
  <si>
    <t>Long term fixed income funds</t>
  </si>
  <si>
    <t>Short term fixed income funds</t>
  </si>
  <si>
    <t>Spec. of Long term fixed income funds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</si>
</sst>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1.57421875" style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31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33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43883.3378</v>
      </c>
      <c r="C10" s="43">
        <v>31930.1329</v>
      </c>
      <c r="D10" s="43">
        <v>11953.2049</v>
      </c>
      <c r="E10" s="44">
        <v>2411344.135</v>
      </c>
      <c r="F10" s="42">
        <v>12261.7651</v>
      </c>
      <c r="G10" s="43">
        <v>10195.3842</v>
      </c>
      <c r="H10" s="43">
        <v>2066.3809</v>
      </c>
      <c r="I10" s="44">
        <v>1000136.8685</v>
      </c>
      <c r="J10" s="42">
        <v>7653.3122</v>
      </c>
      <c r="K10" s="43">
        <v>9124.2393</v>
      </c>
      <c r="L10" s="43">
        <v>-1470.927099999999</v>
      </c>
      <c r="M10" s="44">
        <v>388469.8305</v>
      </c>
      <c r="N10" s="2"/>
      <c r="O10" s="2"/>
      <c r="P10" s="2"/>
      <c r="Q10" s="2"/>
    </row>
    <row r="11" spans="1:17" ht="10.5">
      <c r="A11" s="37" t="s">
        <v>3</v>
      </c>
      <c r="B11" s="45">
        <v>39439.6252</v>
      </c>
      <c r="C11" s="46">
        <v>47683.1461</v>
      </c>
      <c r="D11" s="46">
        <v>-8243.520899999996</v>
      </c>
      <c r="E11" s="47">
        <v>2423683.7854</v>
      </c>
      <c r="F11" s="45">
        <v>12077.8528</v>
      </c>
      <c r="G11" s="46">
        <v>11526.5556</v>
      </c>
      <c r="H11" s="46">
        <v>551.2972000000009</v>
      </c>
      <c r="I11" s="47">
        <v>1006439.4351</v>
      </c>
      <c r="J11" s="45">
        <v>13828.4006</v>
      </c>
      <c r="K11" s="46">
        <v>12680.6354</v>
      </c>
      <c r="L11" s="46">
        <v>1147.7652000000016</v>
      </c>
      <c r="M11" s="47">
        <v>388289.2664</v>
      </c>
      <c r="N11" s="2"/>
      <c r="O11" s="2"/>
      <c r="P11" s="2"/>
      <c r="Q11" s="2"/>
    </row>
    <row r="12" spans="1:17" ht="10.5">
      <c r="A12" s="37" t="s">
        <v>4</v>
      </c>
      <c r="B12" s="45">
        <v>33205.1608</v>
      </c>
      <c r="C12" s="46">
        <v>37726.9576</v>
      </c>
      <c r="D12" s="46">
        <v>-4521.796800000004</v>
      </c>
      <c r="E12" s="47">
        <v>2372065.9944</v>
      </c>
      <c r="F12" s="45">
        <v>11557.0169</v>
      </c>
      <c r="G12" s="46">
        <v>10194.8959</v>
      </c>
      <c r="H12" s="46">
        <v>1362.121000000001</v>
      </c>
      <c r="I12" s="47">
        <v>994737.2044</v>
      </c>
      <c r="J12" s="45">
        <v>11218.2448</v>
      </c>
      <c r="K12" s="46">
        <v>9803.9624</v>
      </c>
      <c r="L12" s="46">
        <v>1414.2824</v>
      </c>
      <c r="M12" s="47">
        <v>389607.7514</v>
      </c>
      <c r="N12" s="2"/>
      <c r="O12" s="2"/>
      <c r="P12" s="2"/>
      <c r="Q12" s="2"/>
    </row>
    <row r="13" spans="1:17" ht="10.5">
      <c r="A13" s="37" t="s">
        <v>5</v>
      </c>
      <c r="B13" s="45">
        <v>36155.5128</v>
      </c>
      <c r="C13" s="46">
        <v>36570.6037</v>
      </c>
      <c r="D13" s="46">
        <v>-415.0909000000029</v>
      </c>
      <c r="E13" s="47">
        <v>2489132.1708</v>
      </c>
      <c r="F13" s="45">
        <v>12449.0428</v>
      </c>
      <c r="G13" s="46">
        <v>9659.2894</v>
      </c>
      <c r="H13" s="46">
        <v>2789.7533999999996</v>
      </c>
      <c r="I13" s="47">
        <v>1028717.7501</v>
      </c>
      <c r="J13" s="45">
        <v>11036.8707</v>
      </c>
      <c r="K13" s="46">
        <v>9870.6124</v>
      </c>
      <c r="L13" s="46">
        <v>1166.2582999999995</v>
      </c>
      <c r="M13" s="47">
        <v>393574.0102</v>
      </c>
      <c r="N13" s="2"/>
      <c r="O13" s="2"/>
      <c r="P13" s="2"/>
      <c r="Q13" s="2"/>
    </row>
    <row r="14" spans="1:17" ht="10.5">
      <c r="A14" s="37" t="s">
        <v>6</v>
      </c>
      <c r="B14" s="45">
        <v>45796.3689</v>
      </c>
      <c r="C14" s="46">
        <v>38769.9414</v>
      </c>
      <c r="D14" s="46">
        <v>7026.427499999998</v>
      </c>
      <c r="E14" s="48">
        <v>2520617.3609</v>
      </c>
      <c r="F14" s="45">
        <v>13347.6379</v>
      </c>
      <c r="G14" s="46">
        <v>9622.2612</v>
      </c>
      <c r="H14" s="46">
        <v>3725.376699999999</v>
      </c>
      <c r="I14" s="48">
        <v>1035628.0441</v>
      </c>
      <c r="J14" s="45">
        <v>10325.7029</v>
      </c>
      <c r="K14" s="46">
        <v>10302.8293</v>
      </c>
      <c r="L14" s="46">
        <v>22.873600000000806</v>
      </c>
      <c r="M14" s="48">
        <v>392933.2977</v>
      </c>
      <c r="N14" s="2"/>
      <c r="O14" s="2"/>
      <c r="P14" s="2"/>
      <c r="Q14" s="2"/>
    </row>
    <row r="15" spans="1:17" ht="10.5">
      <c r="A15" s="37" t="s">
        <v>7</v>
      </c>
      <c r="B15" s="45">
        <v>46771.773</v>
      </c>
      <c r="C15" s="46">
        <v>50546.2971</v>
      </c>
      <c r="D15" s="46">
        <v>-3774.5241000000024</v>
      </c>
      <c r="E15" s="47">
        <v>2520357.9968</v>
      </c>
      <c r="F15" s="45">
        <v>11149.7899</v>
      </c>
      <c r="G15" s="46">
        <v>11654.3048</v>
      </c>
      <c r="H15" s="46">
        <v>-504.5149000000001</v>
      </c>
      <c r="I15" s="47">
        <v>1036045.9221</v>
      </c>
      <c r="J15" s="45">
        <v>9996.6421</v>
      </c>
      <c r="K15" s="46">
        <v>8471.1855</v>
      </c>
      <c r="L15" s="46">
        <v>1525.4565999999995</v>
      </c>
      <c r="M15" s="47">
        <v>393904.0063</v>
      </c>
      <c r="N15" s="2"/>
      <c r="O15" s="2"/>
      <c r="P15" s="2"/>
      <c r="Q15" s="2"/>
    </row>
    <row r="16" spans="1:17" ht="10.5">
      <c r="A16" s="37" t="s">
        <v>8</v>
      </c>
      <c r="B16" s="45">
        <v>29306.9199</v>
      </c>
      <c r="C16" s="46">
        <v>25508.9492</v>
      </c>
      <c r="D16" s="46">
        <v>3797.9707000000017</v>
      </c>
      <c r="E16" s="47">
        <v>2563627.5707</v>
      </c>
      <c r="F16" s="45">
        <v>8803.7093</v>
      </c>
      <c r="G16" s="46">
        <v>6609.7376</v>
      </c>
      <c r="H16" s="46">
        <v>2193.9717</v>
      </c>
      <c r="I16" s="47">
        <v>1047064.2396</v>
      </c>
      <c r="J16" s="45">
        <v>10759.4141</v>
      </c>
      <c r="K16" s="46">
        <v>6241.8481</v>
      </c>
      <c r="L16" s="46">
        <v>4517.566</v>
      </c>
      <c r="M16" s="47">
        <v>398053.2177</v>
      </c>
      <c r="N16" s="2"/>
      <c r="O16" s="2"/>
      <c r="P16" s="2"/>
      <c r="Q16" s="2"/>
    </row>
    <row r="17" spans="1:17" ht="10.5">
      <c r="A17" s="37" t="s">
        <v>9</v>
      </c>
      <c r="B17" s="45">
        <v>35188.5919</v>
      </c>
      <c r="C17" s="46">
        <v>32140.8993</v>
      </c>
      <c r="D17" s="46">
        <v>3047.6925999999985</v>
      </c>
      <c r="E17" s="49">
        <v>2664546.9221</v>
      </c>
      <c r="F17" s="45">
        <v>10231.3014</v>
      </c>
      <c r="G17" s="46">
        <v>7832.6867</v>
      </c>
      <c r="H17" s="46">
        <v>2398.6147</v>
      </c>
      <c r="I17" s="49">
        <v>1075912.9422</v>
      </c>
      <c r="J17" s="45">
        <v>10414.5627</v>
      </c>
      <c r="K17" s="46">
        <v>7924.1368</v>
      </c>
      <c r="L17" s="46">
        <v>2490.4259</v>
      </c>
      <c r="M17" s="49">
        <v>400463.5324</v>
      </c>
      <c r="N17" s="2"/>
      <c r="O17" s="2"/>
      <c r="P17" s="2"/>
      <c r="Q17" s="2"/>
    </row>
    <row r="18" spans="1:17" ht="10.5">
      <c r="A18" s="37" t="s">
        <v>10</v>
      </c>
      <c r="B18" s="45">
        <v>28379.2771</v>
      </c>
      <c r="C18" s="46">
        <v>31088.8669</v>
      </c>
      <c r="D18" s="46">
        <v>-2709.5898000000016</v>
      </c>
      <c r="E18" s="49">
        <v>2618812.9217</v>
      </c>
      <c r="F18" s="45">
        <v>11383.4166</v>
      </c>
      <c r="G18" s="46">
        <v>11051.7497</v>
      </c>
      <c r="H18" s="46">
        <v>331.66690000000017</v>
      </c>
      <c r="I18" s="49">
        <v>1063366.4653</v>
      </c>
      <c r="J18" s="45">
        <v>7796.1625</v>
      </c>
      <c r="K18" s="46">
        <v>8559.9111</v>
      </c>
      <c r="L18" s="46">
        <v>-763.748599999999</v>
      </c>
      <c r="M18" s="47">
        <v>405611.6432</v>
      </c>
      <c r="N18" s="2"/>
      <c r="O18" s="2"/>
      <c r="P18" s="2"/>
      <c r="Q18" s="2"/>
    </row>
    <row r="19" spans="1:17" ht="10.5">
      <c r="A19" s="37" t="s">
        <v>11</v>
      </c>
      <c r="B19" s="50">
        <v>39182.5299</v>
      </c>
      <c r="C19" s="46">
        <v>60569.5328</v>
      </c>
      <c r="D19" s="46">
        <v>-21387.0029</v>
      </c>
      <c r="E19" s="45">
        <v>2435244.9193</v>
      </c>
      <c r="F19" s="50">
        <v>15439.213</v>
      </c>
      <c r="G19" s="46">
        <v>15126.5092</v>
      </c>
      <c r="H19" s="46">
        <v>312.7037999999993</v>
      </c>
      <c r="I19" s="45">
        <v>1022248.3387</v>
      </c>
      <c r="J19" s="50">
        <v>12792.4704</v>
      </c>
      <c r="K19" s="46">
        <v>14130.4818</v>
      </c>
      <c r="L19" s="46">
        <v>-1338.0113999999994</v>
      </c>
      <c r="M19" s="49">
        <v>404247.9548</v>
      </c>
      <c r="N19" s="10"/>
      <c r="O19" s="2"/>
      <c r="P19" s="2"/>
      <c r="Q19" s="2"/>
    </row>
    <row r="20" spans="1:17" ht="10.5">
      <c r="A20" s="37" t="s">
        <v>12</v>
      </c>
      <c r="B20" s="50">
        <v>31526.0997</v>
      </c>
      <c r="C20" s="46">
        <v>38442.8979</v>
      </c>
      <c r="D20" s="46">
        <v>-6916.798200000005</v>
      </c>
      <c r="E20" s="45">
        <v>2429217.4385</v>
      </c>
      <c r="F20" s="50">
        <v>11296.1259</v>
      </c>
      <c r="G20" s="46">
        <v>10494.1941</v>
      </c>
      <c r="H20" s="46">
        <v>801.9317999999985</v>
      </c>
      <c r="I20" s="45">
        <v>1022689.0225</v>
      </c>
      <c r="J20" s="50">
        <v>11502.4949</v>
      </c>
      <c r="K20" s="46">
        <v>13368.2661</v>
      </c>
      <c r="L20" s="46">
        <v>-1865.771200000001</v>
      </c>
      <c r="M20" s="47">
        <v>402424.9762</v>
      </c>
      <c r="N20" s="10"/>
      <c r="O20" s="2"/>
      <c r="P20" s="2"/>
      <c r="Q20" s="2"/>
    </row>
    <row r="21" spans="1:17" ht="10.5">
      <c r="A21" s="38" t="s">
        <v>13</v>
      </c>
      <c r="B21" s="51">
        <v>53808.3274</v>
      </c>
      <c r="C21" s="52">
        <v>38513.0224</v>
      </c>
      <c r="D21" s="53">
        <v>15295.305</v>
      </c>
      <c r="E21" s="54">
        <v>2258083.252</v>
      </c>
      <c r="F21" s="51">
        <v>20699.0591</v>
      </c>
      <c r="G21" s="52">
        <v>12131.6179</v>
      </c>
      <c r="H21" s="53">
        <v>8567.4412</v>
      </c>
      <c r="I21" s="54">
        <v>983078.2309</v>
      </c>
      <c r="J21" s="51">
        <v>16818.3818</v>
      </c>
      <c r="K21" s="52">
        <v>11036.3959</v>
      </c>
      <c r="L21" s="53">
        <v>5781.9859</v>
      </c>
      <c r="M21" s="54">
        <v>407767.9039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462643.52440000005</v>
      </c>
      <c r="C22" s="11">
        <f>SUM(C10:C21)</f>
        <v>469491.2473</v>
      </c>
      <c r="D22" s="11">
        <f>SUM(D10:D21)</f>
        <v>-6847.722900000012</v>
      </c>
      <c r="E22" s="13"/>
      <c r="F22" s="11">
        <f>SUM(F10:F21)</f>
        <v>150695.9307</v>
      </c>
      <c r="G22" s="11">
        <f>SUM(G10:G21)</f>
        <v>126099.18629999999</v>
      </c>
      <c r="H22" s="11">
        <f>SUM(H10:H21)</f>
        <v>24596.744399999996</v>
      </c>
      <c r="I22" s="13"/>
      <c r="J22" s="11">
        <f>SUM(J10:J21)</f>
        <v>134142.6597</v>
      </c>
      <c r="K22" s="11">
        <f>SUM(K10:K21)</f>
        <v>121514.50409999999</v>
      </c>
      <c r="L22" s="11">
        <f>SUM(L10:L21)</f>
        <v>12628.155600000002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34</v>
      </c>
      <c r="C24" s="60" t="s">
        <v>0</v>
      </c>
      <c r="D24" s="60"/>
      <c r="E24" s="61"/>
      <c r="F24" s="59" t="s">
        <v>21</v>
      </c>
      <c r="G24" s="60" t="s">
        <v>0</v>
      </c>
      <c r="H24" s="60"/>
      <c r="I24" s="61"/>
      <c r="J24" s="59" t="s">
        <v>22</v>
      </c>
      <c r="K24" s="60" t="s">
        <v>0</v>
      </c>
      <c r="L24" s="60"/>
      <c r="M24" s="61"/>
      <c r="N24" s="59" t="s">
        <v>23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4953.7552</v>
      </c>
      <c r="C26" s="43">
        <v>8231.9821</v>
      </c>
      <c r="D26" s="43">
        <v>-3278.2268999999997</v>
      </c>
      <c r="E26" s="44">
        <v>203479.8728</v>
      </c>
      <c r="F26" s="42">
        <v>2471.6983</v>
      </c>
      <c r="G26" s="43">
        <v>3189.4773</v>
      </c>
      <c r="H26" s="43">
        <v>-717.779</v>
      </c>
      <c r="I26" s="44">
        <v>51383.907</v>
      </c>
      <c r="J26" s="42">
        <v>346.8393</v>
      </c>
      <c r="K26" s="43">
        <v>113.5708</v>
      </c>
      <c r="L26" s="43">
        <v>233.26849999999996</v>
      </c>
      <c r="M26" s="44">
        <v>19541.4327</v>
      </c>
      <c r="N26" s="16">
        <f>B10+F10+J10+B26+F26+J26</f>
        <v>71570.70790000001</v>
      </c>
      <c r="O26" s="17">
        <f aca="true" t="shared" si="0" ref="O26:O37">C10+G10+K10+C26+G26+K26</f>
        <v>62784.7866</v>
      </c>
      <c r="P26" s="17">
        <f>+N26-O26</f>
        <v>8785.921300000009</v>
      </c>
      <c r="Q26" s="18">
        <f>E10+I10+M10+E26+I26+M26</f>
        <v>4074356.0464999997</v>
      </c>
    </row>
    <row r="27" spans="1:17" ht="10.5">
      <c r="A27" s="37" t="s">
        <v>3</v>
      </c>
      <c r="B27" s="45">
        <v>14332.5848</v>
      </c>
      <c r="C27" s="46">
        <v>11730.352</v>
      </c>
      <c r="D27" s="46">
        <v>2602.2327999999998</v>
      </c>
      <c r="E27" s="47">
        <v>206090.8248</v>
      </c>
      <c r="F27" s="45">
        <v>4075.6127</v>
      </c>
      <c r="G27" s="46">
        <v>1363.5729</v>
      </c>
      <c r="H27" s="46">
        <v>2712.0398000000005</v>
      </c>
      <c r="I27" s="47">
        <v>53650.3877</v>
      </c>
      <c r="J27" s="45">
        <v>207.6737</v>
      </c>
      <c r="K27" s="46">
        <v>172.9904</v>
      </c>
      <c r="L27" s="46">
        <v>34.6833</v>
      </c>
      <c r="M27" s="47">
        <v>19411.9411</v>
      </c>
      <c r="N27" s="19">
        <f aca="true" t="shared" si="1" ref="N27:N37">B11+F11+J11+B27+F27+J27</f>
        <v>83961.7498</v>
      </c>
      <c r="O27" s="20">
        <f t="shared" si="0"/>
        <v>85157.2524</v>
      </c>
      <c r="P27" s="20">
        <f aca="true" t="shared" si="2" ref="P27:P37">+N27-O27</f>
        <v>-1195.5025999999925</v>
      </c>
      <c r="Q27" s="21">
        <f aca="true" t="shared" si="3" ref="Q27:Q37">E11+I11+M11+E27+I27+M27</f>
        <v>4097565.6404999997</v>
      </c>
    </row>
    <row r="28" spans="1:17" ht="10.5">
      <c r="A28" s="37" t="s">
        <v>4</v>
      </c>
      <c r="B28" s="45">
        <v>9365.2722</v>
      </c>
      <c r="C28" s="46">
        <v>7877.0387</v>
      </c>
      <c r="D28" s="46">
        <v>1488.2334999999994</v>
      </c>
      <c r="E28" s="47">
        <v>207384.3369</v>
      </c>
      <c r="F28" s="45">
        <v>2607.1273</v>
      </c>
      <c r="G28" s="46">
        <v>2007.6617</v>
      </c>
      <c r="H28" s="46">
        <v>599.4656</v>
      </c>
      <c r="I28" s="47">
        <v>54899.6945</v>
      </c>
      <c r="J28" s="45">
        <v>228.0749</v>
      </c>
      <c r="K28" s="46">
        <v>105.4649</v>
      </c>
      <c r="L28" s="46">
        <v>122.61000000000001</v>
      </c>
      <c r="M28" s="47">
        <v>19147.4878</v>
      </c>
      <c r="N28" s="19">
        <f t="shared" si="1"/>
        <v>68180.8969</v>
      </c>
      <c r="O28" s="20">
        <f t="shared" si="0"/>
        <v>67715.98120000001</v>
      </c>
      <c r="P28" s="20">
        <f t="shared" si="2"/>
        <v>464.91569999999774</v>
      </c>
      <c r="Q28" s="21">
        <f t="shared" si="3"/>
        <v>4037842.4694000003</v>
      </c>
    </row>
    <row r="29" spans="1:17" ht="10.5">
      <c r="A29" s="37" t="s">
        <v>5</v>
      </c>
      <c r="B29" s="45">
        <v>5956.5104</v>
      </c>
      <c r="C29" s="46">
        <v>6315.5601</v>
      </c>
      <c r="D29" s="46">
        <v>-359.0496999999996</v>
      </c>
      <c r="E29" s="47">
        <v>206932.9552</v>
      </c>
      <c r="F29" s="45">
        <v>2637.3825</v>
      </c>
      <c r="G29" s="46">
        <v>1589.5174</v>
      </c>
      <c r="H29" s="46">
        <v>1047.8651000000002</v>
      </c>
      <c r="I29" s="47">
        <v>55948.8984</v>
      </c>
      <c r="J29" s="45">
        <v>475.6986</v>
      </c>
      <c r="K29" s="46">
        <v>494.2688</v>
      </c>
      <c r="L29" s="46">
        <v>-18.5702</v>
      </c>
      <c r="M29" s="47">
        <v>19493.8873</v>
      </c>
      <c r="N29" s="19">
        <f t="shared" si="1"/>
        <v>68711.0178</v>
      </c>
      <c r="O29" s="20">
        <f t="shared" si="0"/>
        <v>64499.8518</v>
      </c>
      <c r="P29" s="20">
        <f t="shared" si="2"/>
        <v>4211.166000000005</v>
      </c>
      <c r="Q29" s="21">
        <f t="shared" si="3"/>
        <v>4193799.672</v>
      </c>
    </row>
    <row r="30" spans="1:17" ht="10.5">
      <c r="A30" s="37" t="s">
        <v>6</v>
      </c>
      <c r="B30" s="45">
        <v>7781.7105</v>
      </c>
      <c r="C30" s="46">
        <v>8342.0986</v>
      </c>
      <c r="D30" s="46">
        <v>-560.3880999999992</v>
      </c>
      <c r="E30" s="48">
        <v>205993.6291</v>
      </c>
      <c r="F30" s="45">
        <v>4248.0956</v>
      </c>
      <c r="G30" s="46">
        <v>7525.1595</v>
      </c>
      <c r="H30" s="46">
        <v>-3277.0639</v>
      </c>
      <c r="I30" s="48">
        <v>58491.3986</v>
      </c>
      <c r="J30" s="45">
        <v>444.2086</v>
      </c>
      <c r="K30" s="46">
        <v>167.9254</v>
      </c>
      <c r="L30" s="46">
        <v>276.28319999999997</v>
      </c>
      <c r="M30" s="48">
        <v>19658.7818</v>
      </c>
      <c r="N30" s="19">
        <f t="shared" si="1"/>
        <v>81943.7244</v>
      </c>
      <c r="O30" s="20">
        <f t="shared" si="0"/>
        <v>74730.21539999999</v>
      </c>
      <c r="P30" s="20">
        <f t="shared" si="2"/>
        <v>7213.50900000002</v>
      </c>
      <c r="Q30" s="22">
        <f t="shared" si="3"/>
        <v>4233322.512200001</v>
      </c>
    </row>
    <row r="31" spans="1:17" ht="10.5">
      <c r="A31" s="37" t="s">
        <v>7</v>
      </c>
      <c r="B31" s="45">
        <v>8552.0112</v>
      </c>
      <c r="C31" s="46">
        <v>5815.8407</v>
      </c>
      <c r="D31" s="46">
        <v>2736.170500000001</v>
      </c>
      <c r="E31" s="47">
        <v>208540.8634</v>
      </c>
      <c r="F31" s="45">
        <v>3164.414</v>
      </c>
      <c r="G31" s="46">
        <v>1425.5449</v>
      </c>
      <c r="H31" s="46">
        <v>1738.8691000000001</v>
      </c>
      <c r="I31" s="47">
        <v>60180.9258</v>
      </c>
      <c r="J31" s="45">
        <v>437.7992</v>
      </c>
      <c r="K31" s="46">
        <v>367.2042</v>
      </c>
      <c r="L31" s="46">
        <v>70.59499999999997</v>
      </c>
      <c r="M31" s="47">
        <v>19397.131</v>
      </c>
      <c r="N31" s="19">
        <f t="shared" si="1"/>
        <v>80072.4294</v>
      </c>
      <c r="O31" s="20">
        <f t="shared" si="0"/>
        <v>78280.37719999999</v>
      </c>
      <c r="P31" s="20">
        <f t="shared" si="2"/>
        <v>1792.0522000000055</v>
      </c>
      <c r="Q31" s="21">
        <f t="shared" si="3"/>
        <v>4238426.8454</v>
      </c>
    </row>
    <row r="32" spans="1:17" ht="10.5">
      <c r="A32" s="37" t="s">
        <v>8</v>
      </c>
      <c r="B32" s="45">
        <v>8943.6893</v>
      </c>
      <c r="C32" s="46">
        <v>4015.5483</v>
      </c>
      <c r="D32" s="46">
        <v>4928.141</v>
      </c>
      <c r="E32" s="47">
        <v>213878.8196</v>
      </c>
      <c r="F32" s="45">
        <v>1515.6659</v>
      </c>
      <c r="G32" s="46">
        <v>1306.4088</v>
      </c>
      <c r="H32" s="46">
        <v>209.25710000000004</v>
      </c>
      <c r="I32" s="47">
        <v>60394.3065</v>
      </c>
      <c r="J32" s="45">
        <v>684.8369</v>
      </c>
      <c r="K32" s="46">
        <v>103.9562</v>
      </c>
      <c r="L32" s="46">
        <v>580.8807</v>
      </c>
      <c r="M32" s="47">
        <v>20369.6263</v>
      </c>
      <c r="N32" s="19">
        <f t="shared" si="1"/>
        <v>60014.235400000005</v>
      </c>
      <c r="O32" s="20">
        <f t="shared" si="0"/>
        <v>43786.4482</v>
      </c>
      <c r="P32" s="20">
        <f t="shared" si="2"/>
        <v>16227.787200000006</v>
      </c>
      <c r="Q32" s="21">
        <f t="shared" si="3"/>
        <v>4303387.7804</v>
      </c>
    </row>
    <row r="33" spans="1:17" ht="10.5">
      <c r="A33" s="37" t="s">
        <v>9</v>
      </c>
      <c r="B33" s="45">
        <v>5276.0599</v>
      </c>
      <c r="C33" s="46">
        <v>7236.5061</v>
      </c>
      <c r="D33" s="46">
        <v>-1960.4461999999994</v>
      </c>
      <c r="E33" s="49">
        <v>212061.3356</v>
      </c>
      <c r="F33" s="45">
        <v>1257.5841</v>
      </c>
      <c r="G33" s="46">
        <v>2696.1666</v>
      </c>
      <c r="H33" s="46">
        <v>-1438.5825</v>
      </c>
      <c r="I33" s="49">
        <v>59806.8938</v>
      </c>
      <c r="J33" s="45">
        <v>84.4522</v>
      </c>
      <c r="K33" s="46">
        <v>97.9901</v>
      </c>
      <c r="L33" s="46">
        <v>-13.537899999999993</v>
      </c>
      <c r="M33" s="49">
        <v>20795.537</v>
      </c>
      <c r="N33" s="19">
        <f t="shared" si="1"/>
        <v>62452.5522</v>
      </c>
      <c r="O33" s="20">
        <f t="shared" si="0"/>
        <v>57928.3856</v>
      </c>
      <c r="P33" s="20">
        <f>+N33-O33</f>
        <v>4524.166599999997</v>
      </c>
      <c r="Q33" s="23">
        <f t="shared" si="3"/>
        <v>4433587.1631</v>
      </c>
    </row>
    <row r="34" spans="1:17" ht="10.5">
      <c r="A34" s="37" t="s">
        <v>10</v>
      </c>
      <c r="B34" s="45">
        <v>10150.2328</v>
      </c>
      <c r="C34" s="46">
        <v>9796.3004</v>
      </c>
      <c r="D34" s="46">
        <v>353.9323999999997</v>
      </c>
      <c r="E34" s="49">
        <v>236625.5682</v>
      </c>
      <c r="F34" s="45">
        <v>1124.0503</v>
      </c>
      <c r="G34" s="46">
        <v>1559.4319</v>
      </c>
      <c r="H34" s="46">
        <v>-435.38159999999993</v>
      </c>
      <c r="I34" s="49">
        <v>59317.3036</v>
      </c>
      <c r="J34" s="45">
        <v>331.2872</v>
      </c>
      <c r="K34" s="46">
        <v>90.5648</v>
      </c>
      <c r="L34" s="46">
        <v>240.7224</v>
      </c>
      <c r="M34" s="49">
        <v>20829.6413</v>
      </c>
      <c r="N34" s="19">
        <f t="shared" si="1"/>
        <v>59164.4265</v>
      </c>
      <c r="O34" s="20">
        <f t="shared" si="0"/>
        <v>62146.8248</v>
      </c>
      <c r="P34" s="20">
        <f t="shared" si="2"/>
        <v>-2982.3983000000007</v>
      </c>
      <c r="Q34" s="21">
        <f t="shared" si="3"/>
        <v>4404563.5433</v>
      </c>
    </row>
    <row r="35" spans="1:18" ht="10.5">
      <c r="A35" s="37" t="s">
        <v>11</v>
      </c>
      <c r="B35" s="50">
        <v>23170.1187</v>
      </c>
      <c r="C35" s="46">
        <v>8418.1067</v>
      </c>
      <c r="D35" s="46">
        <v>14752.011999999999</v>
      </c>
      <c r="E35" s="47">
        <v>251187.9409</v>
      </c>
      <c r="F35" s="50">
        <v>1392.5811</v>
      </c>
      <c r="G35" s="46">
        <v>2945.5117</v>
      </c>
      <c r="H35" s="46">
        <v>-1552.9306</v>
      </c>
      <c r="I35" s="45">
        <v>56893.9752</v>
      </c>
      <c r="J35" s="50">
        <v>236.4117</v>
      </c>
      <c r="K35" s="46">
        <v>122.2478</v>
      </c>
      <c r="L35" s="46">
        <v>114.1639</v>
      </c>
      <c r="M35" s="45">
        <v>20644.4508</v>
      </c>
      <c r="N35" s="24">
        <f t="shared" si="1"/>
        <v>92213.32479999999</v>
      </c>
      <c r="O35" s="20">
        <f t="shared" si="0"/>
        <v>101312.39</v>
      </c>
      <c r="P35" s="20">
        <f t="shared" si="2"/>
        <v>-9099.065200000012</v>
      </c>
      <c r="Q35" s="23">
        <f>E19+I19+M19+E35+I35+M35</f>
        <v>4190467.5797000006</v>
      </c>
      <c r="R35" s="25"/>
    </row>
    <row r="36" spans="1:18" ht="10.5">
      <c r="A36" s="37" t="s">
        <v>12</v>
      </c>
      <c r="B36" s="50">
        <v>12037.9039</v>
      </c>
      <c r="C36" s="46">
        <v>8329.4022</v>
      </c>
      <c r="D36" s="46">
        <v>3708.501699999999</v>
      </c>
      <c r="E36" s="49">
        <v>255308.8235</v>
      </c>
      <c r="F36" s="50">
        <v>1766.3296</v>
      </c>
      <c r="G36" s="46">
        <v>2948.9592</v>
      </c>
      <c r="H36" s="46">
        <v>-1182.6295999999998</v>
      </c>
      <c r="I36" s="45">
        <v>55737.0493</v>
      </c>
      <c r="J36" s="50">
        <v>219.5351</v>
      </c>
      <c r="K36" s="46">
        <v>126.3814</v>
      </c>
      <c r="L36" s="46">
        <v>93.1537</v>
      </c>
      <c r="M36" s="45">
        <v>20530.8659</v>
      </c>
      <c r="N36" s="24">
        <f t="shared" si="1"/>
        <v>68348.48909999999</v>
      </c>
      <c r="O36" s="20">
        <f t="shared" si="0"/>
        <v>73710.1009</v>
      </c>
      <c r="P36" s="20">
        <f t="shared" si="2"/>
        <v>-5361.611800000013</v>
      </c>
      <c r="Q36" s="21">
        <f t="shared" si="3"/>
        <v>4185908.1759</v>
      </c>
      <c r="R36" s="10"/>
    </row>
    <row r="37" spans="1:17" ht="10.5">
      <c r="A37" s="38" t="s">
        <v>13</v>
      </c>
      <c r="B37" s="51">
        <v>15881.5517</v>
      </c>
      <c r="C37" s="52">
        <v>14568.5705</v>
      </c>
      <c r="D37" s="53">
        <v>1312.9812000000002</v>
      </c>
      <c r="E37" s="54">
        <v>255603.7069</v>
      </c>
      <c r="F37" s="51">
        <v>1506.052</v>
      </c>
      <c r="G37" s="52">
        <v>2978.0102</v>
      </c>
      <c r="H37" s="53">
        <v>-1471.9582000000003</v>
      </c>
      <c r="I37" s="54">
        <v>53609.916</v>
      </c>
      <c r="J37" s="51">
        <v>417.6988</v>
      </c>
      <c r="K37" s="52">
        <v>73.9547</v>
      </c>
      <c r="L37" s="53">
        <v>343.7441</v>
      </c>
      <c r="M37" s="54">
        <v>20315.1373</v>
      </c>
      <c r="N37" s="26">
        <f t="shared" si="1"/>
        <v>109131.07079999999</v>
      </c>
      <c r="O37" s="12">
        <f t="shared" si="0"/>
        <v>79301.57160000001</v>
      </c>
      <c r="P37" s="27">
        <f t="shared" si="2"/>
        <v>29829.499199999977</v>
      </c>
      <c r="Q37" s="28">
        <f t="shared" si="3"/>
        <v>3978458.147</v>
      </c>
    </row>
    <row r="38" spans="1:17" ht="15" customHeight="1">
      <c r="A38" s="35" t="s">
        <v>14</v>
      </c>
      <c r="B38" s="11">
        <f>SUM(B26:B37)</f>
        <v>126401.40060000001</v>
      </c>
      <c r="C38" s="11">
        <f>SUM(C26:C37)</f>
        <v>100677.3064</v>
      </c>
      <c r="D38" s="11">
        <f>SUM(D26:D37)</f>
        <v>25724.0942</v>
      </c>
      <c r="E38" s="13"/>
      <c r="F38" s="11">
        <f>SUM(F26:F37)</f>
        <v>27766.593399999998</v>
      </c>
      <c r="G38" s="11">
        <f>SUM(G26:G37)</f>
        <v>31535.422100000003</v>
      </c>
      <c r="H38" s="11">
        <f>SUM(H26:H37)</f>
        <v>-3768.8287</v>
      </c>
      <c r="I38" s="13"/>
      <c r="J38" s="11">
        <f>SUM(J26:J37)</f>
        <v>4114.5162</v>
      </c>
      <c r="K38" s="11">
        <f>SUM(K26:K37)</f>
        <v>2036.5195000000003</v>
      </c>
      <c r="L38" s="11">
        <f>SUM(L26:L37)</f>
        <v>2077.9967</v>
      </c>
      <c r="M38" s="13"/>
      <c r="N38" s="11">
        <f>SUM(N26:N37)</f>
        <v>905764.6249999999</v>
      </c>
      <c r="O38" s="11">
        <f>SUM(O26:O37)</f>
        <v>851354.1857</v>
      </c>
      <c r="P38" s="12">
        <f>SUM(P26:P37)</f>
        <v>54410.4393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28</v>
      </c>
      <c r="C40" s="60"/>
      <c r="D40" s="60"/>
      <c r="E40" s="61"/>
      <c r="F40" s="59" t="s">
        <v>35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29</v>
      </c>
      <c r="C41" s="60"/>
      <c r="D41" s="60"/>
      <c r="E41" s="61"/>
      <c r="F41" s="59" t="s">
        <v>30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1309.729</v>
      </c>
      <c r="C43" s="43">
        <v>1168.8414</v>
      </c>
      <c r="D43" s="43">
        <v>140.88760000000002</v>
      </c>
      <c r="E43" s="43">
        <v>309554.2244</v>
      </c>
      <c r="F43" s="43">
        <v>3736.0782</v>
      </c>
      <c r="G43" s="43">
        <v>3703.504</v>
      </c>
      <c r="H43" s="43">
        <v>32.57420000000002</v>
      </c>
      <c r="I43" s="47">
        <v>124314.1815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1181.4888</v>
      </c>
      <c r="C44" s="46">
        <v>1168.7858</v>
      </c>
      <c r="D44" s="46">
        <v>12.702999999999975</v>
      </c>
      <c r="E44" s="46">
        <v>312567.355</v>
      </c>
      <c r="F44" s="46">
        <v>6644.5534</v>
      </c>
      <c r="G44" s="46">
        <v>7077.3142</v>
      </c>
      <c r="H44" s="46">
        <v>-432.7608</v>
      </c>
      <c r="I44" s="47">
        <v>123783.6888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1554.6888</v>
      </c>
      <c r="C45" s="46">
        <v>1184.0386</v>
      </c>
      <c r="D45" s="46">
        <v>370.6501999999998</v>
      </c>
      <c r="E45" s="46">
        <v>306879.2212</v>
      </c>
      <c r="F45" s="46">
        <v>3832.6524</v>
      </c>
      <c r="G45" s="46">
        <v>3417.341</v>
      </c>
      <c r="H45" s="46">
        <v>415.31140000000005</v>
      </c>
      <c r="I45" s="48">
        <v>124049.002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2149.4382</v>
      </c>
      <c r="C46" s="46">
        <v>1008.4142</v>
      </c>
      <c r="D46" s="46">
        <v>1141.024</v>
      </c>
      <c r="E46" s="46">
        <v>321554.4178</v>
      </c>
      <c r="F46" s="46">
        <v>4586.1606</v>
      </c>
      <c r="G46" s="46">
        <v>4241.9344</v>
      </c>
      <c r="H46" s="46">
        <v>344.22620000000006</v>
      </c>
      <c r="I46" s="47">
        <v>125175.4861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2439.9024</v>
      </c>
      <c r="C47" s="46">
        <v>1030.1119</v>
      </c>
      <c r="D47" s="46">
        <v>1409.7904999999998</v>
      </c>
      <c r="E47" s="46">
        <v>324358.6753</v>
      </c>
      <c r="F47" s="46">
        <v>5045.0559</v>
      </c>
      <c r="G47" s="46">
        <v>5135.7229</v>
      </c>
      <c r="H47" s="46">
        <v>-90.66699999999946</v>
      </c>
      <c r="I47" s="47">
        <v>124538.4604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1248.8941</v>
      </c>
      <c r="C48" s="46">
        <v>878.6003</v>
      </c>
      <c r="D48" s="46">
        <v>370.29380000000003</v>
      </c>
      <c r="E48" s="46">
        <v>325552.7495</v>
      </c>
      <c r="F48" s="46">
        <v>3632.5694</v>
      </c>
      <c r="G48" s="46">
        <v>3277.7277</v>
      </c>
      <c r="H48" s="46">
        <v>354.84169999999995</v>
      </c>
      <c r="I48" s="47">
        <v>124713.5643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1368.9938</v>
      </c>
      <c r="C49" s="46">
        <v>797.8598</v>
      </c>
      <c r="D49" s="46">
        <v>571.134</v>
      </c>
      <c r="E49" s="46">
        <v>330327.6912</v>
      </c>
      <c r="F49" s="46">
        <v>2755.0227</v>
      </c>
      <c r="G49" s="46">
        <v>2603.6728</v>
      </c>
      <c r="H49" s="46">
        <v>151.34990000000016</v>
      </c>
      <c r="I49" s="47">
        <v>125050.2363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1368.4081</v>
      </c>
      <c r="C50" s="46">
        <v>921.5964</v>
      </c>
      <c r="D50" s="46">
        <v>446.8117000000001</v>
      </c>
      <c r="E50" s="46">
        <v>342027.3727</v>
      </c>
      <c r="F50" s="46">
        <v>3130.154</v>
      </c>
      <c r="G50" s="46">
        <v>3149.302</v>
      </c>
      <c r="H50" s="46">
        <v>-19.14800000000014</v>
      </c>
      <c r="I50" s="48">
        <v>125764.5229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1437.6044</v>
      </c>
      <c r="C51" s="46">
        <v>887.8182</v>
      </c>
      <c r="D51" s="46">
        <v>549.7861999999999</v>
      </c>
      <c r="E51" s="46">
        <v>338036.8068</v>
      </c>
      <c r="F51" s="46">
        <v>3690.2433</v>
      </c>
      <c r="G51" s="46">
        <v>3306.0932</v>
      </c>
      <c r="H51" s="46">
        <v>384.1501000000003</v>
      </c>
      <c r="I51" s="47">
        <v>133221.4734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1984.0447</v>
      </c>
      <c r="C52" s="46">
        <v>1164.7694</v>
      </c>
      <c r="D52" s="46">
        <v>819.2753</v>
      </c>
      <c r="E52" s="46">
        <v>323263.7804</v>
      </c>
      <c r="F52" s="46">
        <v>5950.6198</v>
      </c>
      <c r="G52" s="46">
        <v>5330.7547</v>
      </c>
      <c r="H52" s="46">
        <v>619.8651</v>
      </c>
      <c r="I52" s="47">
        <v>133448.5016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1766.3778</v>
      </c>
      <c r="C53" s="46">
        <v>949.4509</v>
      </c>
      <c r="D53" s="46">
        <v>816.9268999999999</v>
      </c>
      <c r="E53" s="46">
        <v>324343.016</v>
      </c>
      <c r="F53" s="46">
        <v>3259.7147</v>
      </c>
      <c r="G53" s="46">
        <v>6439.6648</v>
      </c>
      <c r="H53" s="46">
        <v>-3179.9500999999996</v>
      </c>
      <c r="I53" s="47">
        <v>129586.6709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10680.258</v>
      </c>
      <c r="C54" s="52">
        <v>991.4947</v>
      </c>
      <c r="D54" s="53">
        <v>9688.7633</v>
      </c>
      <c r="E54" s="52">
        <v>313330.1027</v>
      </c>
      <c r="F54" s="52">
        <v>1982.6332</v>
      </c>
      <c r="G54" s="52">
        <v>5385.5211</v>
      </c>
      <c r="H54" s="53">
        <v>-3402.8878999999997</v>
      </c>
      <c r="I54" s="57">
        <v>126255.7705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28489.8281</v>
      </c>
      <c r="C55" s="11">
        <f>SUM(C43:C54)</f>
        <v>12151.781599999998</v>
      </c>
      <c r="D55" s="11">
        <f>SUM(D43:D54)</f>
        <v>16338.0465</v>
      </c>
      <c r="E55" s="13"/>
      <c r="F55" s="11">
        <f>SUM(F43:F54)</f>
        <v>48245.457599999994</v>
      </c>
      <c r="G55" s="11">
        <f>SUM(G43:G54)</f>
        <v>53068.5528</v>
      </c>
      <c r="H55" s="11">
        <f>SUM(H43:H54)</f>
        <v>-4823.095199999998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32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33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37998.2532</v>
      </c>
      <c r="C67" s="43">
        <v>25938.7854</v>
      </c>
      <c r="D67" s="43">
        <v>12059.467799999999</v>
      </c>
      <c r="E67" s="44">
        <v>1571461.6008</v>
      </c>
      <c r="F67" s="42">
        <v>11972.9764</v>
      </c>
      <c r="G67" s="43">
        <v>9013.8333</v>
      </c>
      <c r="H67" s="43">
        <v>2959.1430999999993</v>
      </c>
      <c r="I67" s="44">
        <v>772472.959</v>
      </c>
      <c r="J67" s="42">
        <v>7620.9907</v>
      </c>
      <c r="K67" s="43">
        <v>8725.0755</v>
      </c>
      <c r="L67" s="43">
        <v>-1104.0848000000005</v>
      </c>
      <c r="M67" s="44">
        <v>336556.0952</v>
      </c>
      <c r="N67" s="2"/>
      <c r="O67" s="2"/>
      <c r="P67" s="2"/>
      <c r="Q67" s="2"/>
    </row>
    <row r="68" spans="1:17" ht="10.5">
      <c r="A68" s="37" t="s">
        <v>3</v>
      </c>
      <c r="B68" s="45">
        <v>36998.6166</v>
      </c>
      <c r="C68" s="46">
        <v>41657.805</v>
      </c>
      <c r="D68" s="46">
        <v>-4659.188399999999</v>
      </c>
      <c r="E68" s="47">
        <v>1581743.691</v>
      </c>
      <c r="F68" s="45">
        <v>11129.3781</v>
      </c>
      <c r="G68" s="46">
        <v>10735.625</v>
      </c>
      <c r="H68" s="46">
        <v>393.7530999999999</v>
      </c>
      <c r="I68" s="47">
        <v>777915.2062</v>
      </c>
      <c r="J68" s="45">
        <v>13228.1111</v>
      </c>
      <c r="K68" s="46">
        <v>12453.061</v>
      </c>
      <c r="L68" s="46">
        <v>775.0501000000004</v>
      </c>
      <c r="M68" s="47">
        <v>336946.1085</v>
      </c>
      <c r="N68" s="2"/>
      <c r="O68" s="2"/>
      <c r="P68" s="2"/>
      <c r="Q68" s="2"/>
    </row>
    <row r="69" spans="1:17" ht="10.5">
      <c r="A69" s="37" t="s">
        <v>4</v>
      </c>
      <c r="B69" s="45">
        <v>28251.3889</v>
      </c>
      <c r="C69" s="46">
        <v>31982.5939</v>
      </c>
      <c r="D69" s="46">
        <v>-3731.204999999998</v>
      </c>
      <c r="E69" s="47">
        <v>1546428.7803</v>
      </c>
      <c r="F69" s="45">
        <v>11032.2913</v>
      </c>
      <c r="G69" s="46">
        <v>9190.894</v>
      </c>
      <c r="H69" s="46">
        <v>1841.3973000000005</v>
      </c>
      <c r="I69" s="47">
        <v>770792.6176</v>
      </c>
      <c r="J69" s="45">
        <v>11081.5299</v>
      </c>
      <c r="K69" s="46">
        <v>9620.708</v>
      </c>
      <c r="L69" s="46">
        <v>1460.821899999999</v>
      </c>
      <c r="M69" s="47">
        <v>338686.3324</v>
      </c>
      <c r="N69" s="2"/>
      <c r="O69" s="2"/>
      <c r="P69" s="2"/>
      <c r="Q69" s="2"/>
    </row>
    <row r="70" spans="1:17" ht="10.5">
      <c r="A70" s="37" t="s">
        <v>5</v>
      </c>
      <c r="B70" s="45">
        <v>33543.967</v>
      </c>
      <c r="C70" s="46">
        <v>33124.121</v>
      </c>
      <c r="D70" s="46">
        <v>419.84599999999773</v>
      </c>
      <c r="E70" s="47">
        <v>1623942.0688</v>
      </c>
      <c r="F70" s="45">
        <v>11430.191</v>
      </c>
      <c r="G70" s="46">
        <v>9020.3614</v>
      </c>
      <c r="H70" s="46">
        <v>2409.829600000001</v>
      </c>
      <c r="I70" s="47">
        <v>795115.9602</v>
      </c>
      <c r="J70" s="45">
        <v>10953.9696</v>
      </c>
      <c r="K70" s="46">
        <v>9660.4402</v>
      </c>
      <c r="L70" s="46">
        <v>1293.5294000000013</v>
      </c>
      <c r="M70" s="47">
        <v>340920.5646</v>
      </c>
      <c r="N70" s="2"/>
      <c r="O70" s="2"/>
      <c r="P70" s="2"/>
      <c r="Q70" s="2"/>
    </row>
    <row r="71" spans="1:17" ht="10.5">
      <c r="A71" s="37" t="s">
        <v>6</v>
      </c>
      <c r="B71" s="45">
        <v>35219.3897</v>
      </c>
      <c r="C71" s="46">
        <v>33455.3076</v>
      </c>
      <c r="D71" s="46">
        <v>1764.0820999999996</v>
      </c>
      <c r="E71" s="48">
        <v>1641443.8773</v>
      </c>
      <c r="F71" s="45">
        <v>11497.1688</v>
      </c>
      <c r="G71" s="46">
        <v>8395.2855</v>
      </c>
      <c r="H71" s="46">
        <v>3101.8832999999995</v>
      </c>
      <c r="I71" s="48">
        <v>800602.15</v>
      </c>
      <c r="J71" s="45">
        <v>10064.4891</v>
      </c>
      <c r="K71" s="46">
        <v>10121.0158</v>
      </c>
      <c r="L71" s="46">
        <v>-56.52669999999853</v>
      </c>
      <c r="M71" s="48">
        <v>340878.2645</v>
      </c>
      <c r="N71" s="2"/>
      <c r="O71" s="2"/>
      <c r="P71" s="2"/>
      <c r="Q71" s="2"/>
    </row>
    <row r="72" spans="1:17" ht="10.5">
      <c r="A72" s="37" t="s">
        <v>7</v>
      </c>
      <c r="B72" s="45">
        <v>33498.373</v>
      </c>
      <c r="C72" s="46">
        <v>37490.8051</v>
      </c>
      <c r="D72" s="46">
        <v>-3992.432099999998</v>
      </c>
      <c r="E72" s="47">
        <v>1637257.1657</v>
      </c>
      <c r="F72" s="45">
        <v>10821.1473</v>
      </c>
      <c r="G72" s="46">
        <v>8705.2646</v>
      </c>
      <c r="H72" s="46">
        <v>2115.8827</v>
      </c>
      <c r="I72" s="47">
        <v>803586.7687</v>
      </c>
      <c r="J72" s="45">
        <v>8712.9215</v>
      </c>
      <c r="K72" s="46">
        <v>8388.362</v>
      </c>
      <c r="L72" s="46">
        <v>324.5595000000012</v>
      </c>
      <c r="M72" s="47">
        <v>341209.7104</v>
      </c>
      <c r="N72" s="2"/>
      <c r="O72" s="2"/>
      <c r="P72" s="2"/>
      <c r="Q72" s="2"/>
    </row>
    <row r="73" spans="1:17" ht="10.5">
      <c r="A73" s="37" t="s">
        <v>8</v>
      </c>
      <c r="B73" s="45">
        <v>27302.0557</v>
      </c>
      <c r="C73" s="46">
        <v>21344.6305</v>
      </c>
      <c r="D73" s="46">
        <v>5957.4252000000015</v>
      </c>
      <c r="E73" s="47">
        <v>1669202.2095</v>
      </c>
      <c r="F73" s="45">
        <v>8541.4885</v>
      </c>
      <c r="G73" s="46">
        <v>6121.6658</v>
      </c>
      <c r="H73" s="46">
        <v>2419.8226999999997</v>
      </c>
      <c r="I73" s="47">
        <v>812249.6152</v>
      </c>
      <c r="J73" s="45">
        <v>10697.6622</v>
      </c>
      <c r="K73" s="46">
        <v>5980.2507</v>
      </c>
      <c r="L73" s="46">
        <v>4717.411500000001</v>
      </c>
      <c r="M73" s="47">
        <v>345642.369</v>
      </c>
      <c r="N73" s="2"/>
      <c r="O73" s="2"/>
      <c r="P73" s="2"/>
      <c r="Q73" s="2"/>
    </row>
    <row r="74" spans="1:17" ht="10.5">
      <c r="A74" s="37" t="s">
        <v>9</v>
      </c>
      <c r="B74" s="45">
        <v>31875.2646</v>
      </c>
      <c r="C74" s="46">
        <v>29480.2891</v>
      </c>
      <c r="D74" s="46">
        <v>2394.975499999997</v>
      </c>
      <c r="E74" s="49">
        <v>1731876.7621</v>
      </c>
      <c r="F74" s="45">
        <v>10026.4511</v>
      </c>
      <c r="G74" s="46">
        <v>7226.4994</v>
      </c>
      <c r="H74" s="46">
        <v>2799.9517000000005</v>
      </c>
      <c r="I74" s="49">
        <v>833880.669</v>
      </c>
      <c r="J74" s="45">
        <v>10348.1974</v>
      </c>
      <c r="K74" s="46">
        <v>7643.4962</v>
      </c>
      <c r="L74" s="46">
        <v>2704.7011999999995</v>
      </c>
      <c r="M74" s="47">
        <v>348217.6061</v>
      </c>
      <c r="N74" s="2"/>
      <c r="O74" s="2"/>
      <c r="P74" s="2"/>
      <c r="Q74" s="2"/>
    </row>
    <row r="75" spans="1:17" ht="10.5">
      <c r="A75" s="37" t="s">
        <v>10</v>
      </c>
      <c r="B75" s="45">
        <v>26441.8198</v>
      </c>
      <c r="C75" s="46">
        <v>27718.8159</v>
      </c>
      <c r="D75" s="46">
        <v>-1276.9961000000003</v>
      </c>
      <c r="E75" s="49">
        <v>1707440.3988</v>
      </c>
      <c r="F75" s="45">
        <v>10982.6522</v>
      </c>
      <c r="G75" s="46">
        <v>10510.1806</v>
      </c>
      <c r="H75" s="46">
        <v>472.47160000000076</v>
      </c>
      <c r="I75" s="49">
        <v>824540.7357</v>
      </c>
      <c r="J75" s="45">
        <v>7544.5609</v>
      </c>
      <c r="K75" s="46">
        <v>8396.8198</v>
      </c>
      <c r="L75" s="46">
        <v>-852.2588999999989</v>
      </c>
      <c r="M75" s="47">
        <v>353346.8346</v>
      </c>
      <c r="N75" s="2"/>
      <c r="O75" s="2"/>
      <c r="P75" s="2"/>
      <c r="Q75" s="2"/>
    </row>
    <row r="76" spans="1:17" ht="10.5">
      <c r="A76" s="37" t="s">
        <v>11</v>
      </c>
      <c r="B76" s="50">
        <v>38267.7561</v>
      </c>
      <c r="C76" s="46">
        <v>55224.313</v>
      </c>
      <c r="D76" s="46">
        <v>-16956.556900000003</v>
      </c>
      <c r="E76" s="45">
        <v>1583729.6824</v>
      </c>
      <c r="F76" s="50">
        <v>14812.618</v>
      </c>
      <c r="G76" s="46">
        <v>14614.5111</v>
      </c>
      <c r="H76" s="46">
        <v>198.10690000000068</v>
      </c>
      <c r="I76" s="45">
        <v>793563.3841</v>
      </c>
      <c r="J76" s="50">
        <v>11834.9622</v>
      </c>
      <c r="K76" s="46">
        <v>14015.0696</v>
      </c>
      <c r="L76" s="46">
        <v>-2180.107400000001</v>
      </c>
      <c r="M76" s="47">
        <v>351346.8877</v>
      </c>
      <c r="N76" s="2"/>
      <c r="O76" s="2"/>
      <c r="P76" s="2"/>
      <c r="Q76" s="2"/>
    </row>
    <row r="77" spans="1:17" ht="10.5">
      <c r="A77" s="37" t="s">
        <v>12</v>
      </c>
      <c r="B77" s="50">
        <v>28738.4023</v>
      </c>
      <c r="C77" s="46">
        <v>35467.7618</v>
      </c>
      <c r="D77" s="46">
        <v>-6729.359499999999</v>
      </c>
      <c r="E77" s="45">
        <v>1572401.6147</v>
      </c>
      <c r="F77" s="50">
        <v>10748.1889</v>
      </c>
      <c r="G77" s="46">
        <v>10041.8081</v>
      </c>
      <c r="H77" s="46">
        <v>706.380799999999</v>
      </c>
      <c r="I77" s="45">
        <v>794155.934</v>
      </c>
      <c r="J77" s="50">
        <v>11043.9687</v>
      </c>
      <c r="K77" s="46">
        <v>13118.0764</v>
      </c>
      <c r="L77" s="46">
        <v>-2074.1077000000005</v>
      </c>
      <c r="M77" s="47">
        <v>349220.5667</v>
      </c>
      <c r="N77" s="2"/>
      <c r="O77" s="2"/>
      <c r="P77" s="2"/>
      <c r="Q77" s="2"/>
    </row>
    <row r="78" spans="1:17" ht="10.5">
      <c r="A78" s="38" t="s">
        <v>13</v>
      </c>
      <c r="B78" s="51">
        <v>24031.2796</v>
      </c>
      <c r="C78" s="52">
        <v>35376.6677</v>
      </c>
      <c r="D78" s="53">
        <v>-11345.388099999996</v>
      </c>
      <c r="E78" s="54">
        <v>1448876.6872</v>
      </c>
      <c r="F78" s="51">
        <v>12740.5128</v>
      </c>
      <c r="G78" s="52">
        <v>11477.7003</v>
      </c>
      <c r="H78" s="53">
        <v>1262.8125</v>
      </c>
      <c r="I78" s="54">
        <v>761028.8698</v>
      </c>
      <c r="J78" s="51">
        <v>10171.4646</v>
      </c>
      <c r="K78" s="52">
        <v>10878.4397</v>
      </c>
      <c r="L78" s="53">
        <v>-706.9751000000015</v>
      </c>
      <c r="M78" s="54">
        <v>348163.7929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382166.5665</v>
      </c>
      <c r="C79" s="11">
        <f>SUM(C67:C78)</f>
        <v>408261.896</v>
      </c>
      <c r="D79" s="11">
        <f>SUM(D67:D78)</f>
        <v>-26095.3295</v>
      </c>
      <c r="E79" s="13"/>
      <c r="F79" s="11">
        <f>SUM(F67:F78)</f>
        <v>135735.0644</v>
      </c>
      <c r="G79" s="11">
        <f>SUM(G67:G78)</f>
        <v>115053.62909999999</v>
      </c>
      <c r="H79" s="11">
        <f>SUM(H67:H78)</f>
        <v>20681.435300000005</v>
      </c>
      <c r="I79" s="13"/>
      <c r="J79" s="11">
        <f>SUM(J67:J78)</f>
        <v>123302.8279</v>
      </c>
      <c r="K79" s="11">
        <f>SUM(K67:K78)</f>
        <v>119000.8149</v>
      </c>
      <c r="L79" s="11">
        <f>SUM(L67:L78)</f>
        <v>4302.013000000003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34</v>
      </c>
      <c r="C81" s="60" t="s">
        <v>0</v>
      </c>
      <c r="D81" s="60"/>
      <c r="E81" s="61"/>
      <c r="F81" s="59" t="s">
        <v>21</v>
      </c>
      <c r="G81" s="60" t="s">
        <v>0</v>
      </c>
      <c r="H81" s="60"/>
      <c r="I81" s="61"/>
      <c r="J81" s="59" t="s">
        <v>22</v>
      </c>
      <c r="K81" s="60" t="s">
        <v>0</v>
      </c>
      <c r="L81" s="60"/>
      <c r="M81" s="61"/>
      <c r="N81" s="59" t="s">
        <v>23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4935.9212</v>
      </c>
      <c r="C83" s="43">
        <v>7954.3079</v>
      </c>
      <c r="D83" s="43">
        <v>-3018.3867</v>
      </c>
      <c r="E83" s="44">
        <v>195323.639</v>
      </c>
      <c r="F83" s="42">
        <v>2470.4986</v>
      </c>
      <c r="G83" s="43">
        <v>3186.034</v>
      </c>
      <c r="H83" s="43">
        <v>-715.5354000000002</v>
      </c>
      <c r="I83" s="44">
        <v>51206.608</v>
      </c>
      <c r="J83" s="42">
        <v>346.8393</v>
      </c>
      <c r="K83" s="43">
        <v>113.5708</v>
      </c>
      <c r="L83" s="43">
        <v>233.26849999999996</v>
      </c>
      <c r="M83" s="44">
        <v>19541.4327</v>
      </c>
      <c r="N83" s="16">
        <f>B67+F67+J67+B83+F83+J83</f>
        <v>65345.4794</v>
      </c>
      <c r="O83" s="17">
        <f>C67+G67+K67+C83+G83+K83</f>
        <v>54931.6069</v>
      </c>
      <c r="P83" s="17">
        <f>+N83-O83</f>
        <v>10413.872499999998</v>
      </c>
      <c r="Q83" s="18">
        <f>E67+I67+M67+E83+I83+M83</f>
        <v>2946562.3346999995</v>
      </c>
      <c r="R83" s="33"/>
    </row>
    <row r="84" spans="1:18" ht="10.5">
      <c r="A84" s="37" t="s">
        <v>3</v>
      </c>
      <c r="B84" s="45">
        <v>12475.9304</v>
      </c>
      <c r="C84" s="46">
        <v>11593.3145</v>
      </c>
      <c r="D84" s="46">
        <v>882.6158999999989</v>
      </c>
      <c r="E84" s="47">
        <v>196213.0625</v>
      </c>
      <c r="F84" s="45">
        <v>4070.7364</v>
      </c>
      <c r="G84" s="46">
        <v>1359.3461</v>
      </c>
      <c r="H84" s="46">
        <v>2711.3903</v>
      </c>
      <c r="I84" s="47">
        <v>53482.8958</v>
      </c>
      <c r="J84" s="45">
        <v>207.6737</v>
      </c>
      <c r="K84" s="46">
        <v>172.9904</v>
      </c>
      <c r="L84" s="46">
        <v>34.6833</v>
      </c>
      <c r="M84" s="47">
        <v>19411.9411</v>
      </c>
      <c r="N84" s="19">
        <f aca="true" t="shared" si="4" ref="N84:O89">B68+F68+J68+B84+F84+J84</f>
        <v>78110.4463</v>
      </c>
      <c r="O84" s="20">
        <f t="shared" si="4"/>
        <v>77972.14199999999</v>
      </c>
      <c r="P84" s="20">
        <f aca="true" t="shared" si="5" ref="P84:P89">+N84-O84</f>
        <v>138.30430000000342</v>
      </c>
      <c r="Q84" s="21">
        <f aca="true" t="shared" si="6" ref="Q84:Q89">E68+I68+M68+E84+I84+M84</f>
        <v>2965712.9051</v>
      </c>
      <c r="R84" s="33"/>
    </row>
    <row r="85" spans="1:18" ht="10.5">
      <c r="A85" s="37" t="s">
        <v>4</v>
      </c>
      <c r="B85" s="45">
        <v>9094.4032</v>
      </c>
      <c r="C85" s="46">
        <v>7764.4322</v>
      </c>
      <c r="D85" s="46">
        <v>1329.9710000000005</v>
      </c>
      <c r="E85" s="47">
        <v>197351.8916</v>
      </c>
      <c r="F85" s="45">
        <v>2607.0481</v>
      </c>
      <c r="G85" s="46">
        <v>2000.8581</v>
      </c>
      <c r="H85" s="46">
        <v>606.19</v>
      </c>
      <c r="I85" s="47">
        <v>54742.2192</v>
      </c>
      <c r="J85" s="45">
        <v>228.0749</v>
      </c>
      <c r="K85" s="46">
        <v>105.4649</v>
      </c>
      <c r="L85" s="46">
        <v>122.61000000000001</v>
      </c>
      <c r="M85" s="47">
        <v>19147.4878</v>
      </c>
      <c r="N85" s="19">
        <f t="shared" si="4"/>
        <v>62294.736300000004</v>
      </c>
      <c r="O85" s="20">
        <f t="shared" si="4"/>
        <v>60664.9511</v>
      </c>
      <c r="P85" s="20">
        <f t="shared" si="5"/>
        <v>1629.7852000000057</v>
      </c>
      <c r="Q85" s="21">
        <f t="shared" si="6"/>
        <v>2927149.3289000005</v>
      </c>
      <c r="R85" s="33"/>
    </row>
    <row r="86" spans="1:18" ht="10.5">
      <c r="A86" s="37" t="s">
        <v>5</v>
      </c>
      <c r="B86" s="45">
        <v>5915.6477</v>
      </c>
      <c r="C86" s="46">
        <v>6202.955</v>
      </c>
      <c r="D86" s="46">
        <v>-287.3072999999995</v>
      </c>
      <c r="E86" s="47">
        <v>196968.0204</v>
      </c>
      <c r="F86" s="45">
        <v>2636.9374</v>
      </c>
      <c r="G86" s="46">
        <v>1587.277</v>
      </c>
      <c r="H86" s="46">
        <v>1049.6603999999998</v>
      </c>
      <c r="I86" s="47">
        <v>55795.2578</v>
      </c>
      <c r="J86" s="45">
        <v>475.6986</v>
      </c>
      <c r="K86" s="46">
        <v>494.2688</v>
      </c>
      <c r="L86" s="46">
        <v>-18.5702</v>
      </c>
      <c r="M86" s="47">
        <v>19493.8873</v>
      </c>
      <c r="N86" s="19">
        <f t="shared" si="4"/>
        <v>64956.4113</v>
      </c>
      <c r="O86" s="20">
        <f t="shared" si="4"/>
        <v>60089.4234</v>
      </c>
      <c r="P86" s="20">
        <f t="shared" si="5"/>
        <v>4866.9879</v>
      </c>
      <c r="Q86" s="21">
        <f t="shared" si="6"/>
        <v>3032235.7591</v>
      </c>
      <c r="R86" s="33"/>
    </row>
    <row r="87" spans="1:18" ht="10.5">
      <c r="A87" s="37" t="s">
        <v>6</v>
      </c>
      <c r="B87" s="45">
        <v>7570.7732</v>
      </c>
      <c r="C87" s="46">
        <v>7315.7881</v>
      </c>
      <c r="D87" s="46">
        <v>254.98509999999987</v>
      </c>
      <c r="E87" s="48">
        <v>196853.2529</v>
      </c>
      <c r="F87" s="45">
        <v>4246.3055</v>
      </c>
      <c r="G87" s="46">
        <v>7521.9866</v>
      </c>
      <c r="H87" s="46">
        <v>-3275.6811</v>
      </c>
      <c r="I87" s="48">
        <v>58342.9854</v>
      </c>
      <c r="J87" s="45">
        <v>444.2086</v>
      </c>
      <c r="K87" s="46">
        <v>167.9254</v>
      </c>
      <c r="L87" s="46">
        <v>276.28319999999997</v>
      </c>
      <c r="M87" s="48">
        <v>19658.7818</v>
      </c>
      <c r="N87" s="19">
        <f t="shared" si="4"/>
        <v>69042.3349</v>
      </c>
      <c r="O87" s="20">
        <f t="shared" si="4"/>
        <v>66977.309</v>
      </c>
      <c r="P87" s="20">
        <f t="shared" si="5"/>
        <v>2065.025900000008</v>
      </c>
      <c r="Q87" s="22">
        <f t="shared" si="6"/>
        <v>3057779.3119000006</v>
      </c>
      <c r="R87" s="33"/>
    </row>
    <row r="88" spans="1:18" ht="10.5">
      <c r="A88" s="37" t="s">
        <v>7</v>
      </c>
      <c r="B88" s="45">
        <v>8488.8869</v>
      </c>
      <c r="C88" s="46">
        <v>5753.0997</v>
      </c>
      <c r="D88" s="46">
        <v>2735.7871999999998</v>
      </c>
      <c r="E88" s="47">
        <v>199392.0978</v>
      </c>
      <c r="F88" s="45">
        <v>3163.9514</v>
      </c>
      <c r="G88" s="46">
        <v>1423.9346</v>
      </c>
      <c r="H88" s="46">
        <v>1740.0167999999999</v>
      </c>
      <c r="I88" s="47">
        <v>60030.8526</v>
      </c>
      <c r="J88" s="45">
        <v>437.7992</v>
      </c>
      <c r="K88" s="46">
        <v>367.2042</v>
      </c>
      <c r="L88" s="46">
        <v>70.59499999999997</v>
      </c>
      <c r="M88" s="47">
        <v>19397.131</v>
      </c>
      <c r="N88" s="19">
        <f t="shared" si="4"/>
        <v>65123.0793</v>
      </c>
      <c r="O88" s="20">
        <f t="shared" si="4"/>
        <v>62128.6702</v>
      </c>
      <c r="P88" s="20">
        <f t="shared" si="5"/>
        <v>2994.409099999997</v>
      </c>
      <c r="Q88" s="21">
        <f t="shared" si="6"/>
        <v>3060873.7262</v>
      </c>
      <c r="R88" s="33"/>
    </row>
    <row r="89" spans="1:18" ht="10.5">
      <c r="A89" s="37" t="s">
        <v>8</v>
      </c>
      <c r="B89" s="45">
        <v>7445.9593</v>
      </c>
      <c r="C89" s="46">
        <v>3957.5278</v>
      </c>
      <c r="D89" s="46">
        <v>3488.4315000000006</v>
      </c>
      <c r="E89" s="47">
        <v>203278.0966</v>
      </c>
      <c r="F89" s="45">
        <v>1515.5399</v>
      </c>
      <c r="G89" s="46">
        <v>1304.5543</v>
      </c>
      <c r="H89" s="46">
        <v>210.98559999999998</v>
      </c>
      <c r="I89" s="47">
        <v>60246.9219</v>
      </c>
      <c r="J89" s="45">
        <v>684.8369</v>
      </c>
      <c r="K89" s="46">
        <v>103.9562</v>
      </c>
      <c r="L89" s="46">
        <v>580.8807</v>
      </c>
      <c r="M89" s="47">
        <v>20369.6263</v>
      </c>
      <c r="N89" s="19">
        <f t="shared" si="4"/>
        <v>56187.54250000001</v>
      </c>
      <c r="O89" s="20">
        <f t="shared" si="4"/>
        <v>38812.585300000006</v>
      </c>
      <c r="P89" s="20">
        <f t="shared" si="5"/>
        <v>17374.957200000004</v>
      </c>
      <c r="Q89" s="21">
        <f t="shared" si="6"/>
        <v>3110988.8385</v>
      </c>
      <c r="R89" s="33"/>
    </row>
    <row r="90" spans="1:18" ht="10.5">
      <c r="A90" s="37" t="s">
        <v>9</v>
      </c>
      <c r="B90" s="45">
        <v>5232.9516</v>
      </c>
      <c r="C90" s="46">
        <v>5619.8316</v>
      </c>
      <c r="D90" s="46">
        <v>-386.8800000000001</v>
      </c>
      <c r="E90" s="49">
        <v>203042.3327</v>
      </c>
      <c r="F90" s="45">
        <v>1257.3955</v>
      </c>
      <c r="G90" s="46">
        <v>2693.8244</v>
      </c>
      <c r="H90" s="46">
        <v>-1436.4288999999999</v>
      </c>
      <c r="I90" s="49">
        <v>59660.627</v>
      </c>
      <c r="J90" s="45">
        <v>84.4522</v>
      </c>
      <c r="K90" s="46">
        <v>97.9901</v>
      </c>
      <c r="L90" s="46">
        <v>-13.537899999999993</v>
      </c>
      <c r="M90" s="49">
        <v>20795.537</v>
      </c>
      <c r="N90" s="19">
        <f aca="true" t="shared" si="7" ref="N90:O94">B74+F74+J74+B90+F90+J90</f>
        <v>58824.7124</v>
      </c>
      <c r="O90" s="20">
        <f t="shared" si="7"/>
        <v>52761.9308</v>
      </c>
      <c r="P90" s="20">
        <f>+N90-O90</f>
        <v>6062.781599999995</v>
      </c>
      <c r="Q90" s="23">
        <f>E74+I74+M74+E90+I90+M90</f>
        <v>3197473.5338999997</v>
      </c>
      <c r="R90" s="33"/>
    </row>
    <row r="91" spans="1:18" ht="10.5">
      <c r="A91" s="37" t="s">
        <v>10</v>
      </c>
      <c r="B91" s="45">
        <v>9915.4321</v>
      </c>
      <c r="C91" s="46">
        <v>9640.5119</v>
      </c>
      <c r="D91" s="46">
        <v>274.9202000000005</v>
      </c>
      <c r="E91" s="49">
        <v>227535.5547</v>
      </c>
      <c r="F91" s="45">
        <v>1123.4109</v>
      </c>
      <c r="G91" s="46">
        <v>1557.7223</v>
      </c>
      <c r="H91" s="46">
        <v>-434.3113999999998</v>
      </c>
      <c r="I91" s="49">
        <v>59174.0843</v>
      </c>
      <c r="J91" s="45">
        <v>331.2872</v>
      </c>
      <c r="K91" s="46">
        <v>90.5648</v>
      </c>
      <c r="L91" s="46">
        <v>240.7224</v>
      </c>
      <c r="M91" s="49">
        <v>20829.6413</v>
      </c>
      <c r="N91" s="19">
        <f t="shared" si="7"/>
        <v>56339.163100000005</v>
      </c>
      <c r="O91" s="20">
        <f t="shared" si="7"/>
        <v>57914.6153</v>
      </c>
      <c r="P91" s="20">
        <f>+N91-O91</f>
        <v>-1575.4521999999924</v>
      </c>
      <c r="Q91" s="21">
        <f>E75+I75+M75+E91+I91+M91</f>
        <v>3192867.2494000006</v>
      </c>
      <c r="R91" s="33"/>
    </row>
    <row r="92" spans="1:18" ht="10.5">
      <c r="A92" s="37" t="s">
        <v>11</v>
      </c>
      <c r="B92" s="50">
        <v>20780.7133</v>
      </c>
      <c r="C92" s="46">
        <v>8329.7129</v>
      </c>
      <c r="D92" s="46">
        <v>12451.000399999999</v>
      </c>
      <c r="E92" s="47">
        <v>239799.6394</v>
      </c>
      <c r="F92" s="50">
        <v>1392.4088</v>
      </c>
      <c r="G92" s="46">
        <v>2943.9665</v>
      </c>
      <c r="H92" s="46">
        <v>-1551.5577</v>
      </c>
      <c r="I92" s="45">
        <v>56754.1725</v>
      </c>
      <c r="J92" s="50">
        <v>236.4117</v>
      </c>
      <c r="K92" s="46">
        <v>122.2478</v>
      </c>
      <c r="L92" s="46">
        <v>114.1639</v>
      </c>
      <c r="M92" s="45">
        <v>20644.4508</v>
      </c>
      <c r="N92" s="24">
        <f t="shared" si="7"/>
        <v>87324.8701</v>
      </c>
      <c r="O92" s="20">
        <f t="shared" si="7"/>
        <v>95249.82089999999</v>
      </c>
      <c r="P92" s="20">
        <f>+N92-O92</f>
        <v>-7924.950799999991</v>
      </c>
      <c r="Q92" s="21">
        <f>E76+I76+M76+E92+I92+M92</f>
        <v>3045838.2169000003</v>
      </c>
      <c r="R92" s="33"/>
    </row>
    <row r="93" spans="1:18" ht="10.5">
      <c r="A93" s="37" t="s">
        <v>12</v>
      </c>
      <c r="B93" s="50">
        <v>11839.0558</v>
      </c>
      <c r="C93" s="46">
        <v>8177.7958</v>
      </c>
      <c r="D93" s="46">
        <v>3661.26</v>
      </c>
      <c r="E93" s="49">
        <v>243906.5778</v>
      </c>
      <c r="F93" s="50">
        <v>1766.2481</v>
      </c>
      <c r="G93" s="46">
        <v>2946.9688</v>
      </c>
      <c r="H93" s="46">
        <v>-1180.7207</v>
      </c>
      <c r="I93" s="45">
        <v>55601.0288</v>
      </c>
      <c r="J93" s="50">
        <v>219.5351</v>
      </c>
      <c r="K93" s="46">
        <v>126.3814</v>
      </c>
      <c r="L93" s="46">
        <v>93.1537</v>
      </c>
      <c r="M93" s="45">
        <v>20530.8659</v>
      </c>
      <c r="N93" s="24">
        <f t="shared" si="7"/>
        <v>64355.3989</v>
      </c>
      <c r="O93" s="20">
        <f t="shared" si="7"/>
        <v>69878.7923</v>
      </c>
      <c r="P93" s="20">
        <f>+N93-O93</f>
        <v>-5523.393400000001</v>
      </c>
      <c r="Q93" s="21">
        <f>E77+I77+M77+E93+I93+M93</f>
        <v>3035816.5879</v>
      </c>
      <c r="R93" s="33"/>
    </row>
    <row r="94" spans="1:18" ht="10.5">
      <c r="A94" s="38" t="s">
        <v>13</v>
      </c>
      <c r="B94" s="51">
        <v>14736.6315</v>
      </c>
      <c r="C94" s="52">
        <v>12624.8256</v>
      </c>
      <c r="D94" s="53">
        <v>2111.8058999999994</v>
      </c>
      <c r="E94" s="54">
        <v>245009.7743</v>
      </c>
      <c r="F94" s="51">
        <v>1142.5677</v>
      </c>
      <c r="G94" s="52">
        <v>2976.8488</v>
      </c>
      <c r="H94" s="53">
        <v>-1834.2811000000002</v>
      </c>
      <c r="I94" s="54">
        <v>53108.1239</v>
      </c>
      <c r="J94" s="51">
        <v>417.6988</v>
      </c>
      <c r="K94" s="52">
        <v>73.9547</v>
      </c>
      <c r="L94" s="53">
        <v>343.7441</v>
      </c>
      <c r="M94" s="54">
        <v>20315.1373</v>
      </c>
      <c r="N94" s="26">
        <f t="shared" si="7"/>
        <v>63240.155</v>
      </c>
      <c r="O94" s="12">
        <f t="shared" si="7"/>
        <v>73408.43680000001</v>
      </c>
      <c r="P94" s="27">
        <f>+N94-O94</f>
        <v>-10168.281800000012</v>
      </c>
      <c r="Q94" s="28">
        <f>E78+I78+M78+E94+I94+M94</f>
        <v>2876502.3854</v>
      </c>
      <c r="R94" s="33"/>
    </row>
    <row r="95" spans="1:18" ht="10.5">
      <c r="A95" s="35" t="s">
        <v>14</v>
      </c>
      <c r="B95" s="11">
        <f>SUM(B83:B94)</f>
        <v>118432.3062</v>
      </c>
      <c r="C95" s="11">
        <f>SUM(C83:C94)</f>
        <v>94934.10299999999</v>
      </c>
      <c r="D95" s="11">
        <f>SUM(D83:D94)</f>
        <v>23498.203199999996</v>
      </c>
      <c r="E95" s="13"/>
      <c r="F95" s="11">
        <f>SUM(F83:F94)</f>
        <v>27393.0483</v>
      </c>
      <c r="G95" s="11">
        <f>SUM(G83:G94)</f>
        <v>31503.3215</v>
      </c>
      <c r="H95" s="11">
        <f>SUM(H83:H94)</f>
        <v>-4110.2732000000005</v>
      </c>
      <c r="I95" s="13"/>
      <c r="J95" s="11">
        <f>SUM(J83:J94)</f>
        <v>4114.5162</v>
      </c>
      <c r="K95" s="11">
        <f>SUM(K83:K94)</f>
        <v>2036.5195000000003</v>
      </c>
      <c r="L95" s="11">
        <f>SUM(L83:L94)</f>
        <v>2077.9967</v>
      </c>
      <c r="M95" s="13"/>
      <c r="N95" s="11">
        <f>SUM(N83:N94)</f>
        <v>791144.3295000001</v>
      </c>
      <c r="O95" s="11">
        <f>SUM(O83:O94)</f>
        <v>770790.2839999999</v>
      </c>
      <c r="P95" s="12">
        <f>SUM(P83:P94)</f>
        <v>20354.045500000015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28</v>
      </c>
      <c r="C97" s="60"/>
      <c r="D97" s="60"/>
      <c r="E97" s="61"/>
      <c r="F97" s="59" t="s">
        <v>35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29</v>
      </c>
      <c r="C98" s="60"/>
      <c r="D98" s="60"/>
      <c r="E98" s="61"/>
      <c r="F98" s="59" t="s">
        <v>30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1099.644</v>
      </c>
      <c r="C100" s="43">
        <v>759.6443</v>
      </c>
      <c r="D100" s="43">
        <v>339.99969999999996</v>
      </c>
      <c r="E100" s="47">
        <v>142508.2377</v>
      </c>
      <c r="F100" s="43">
        <v>3712.8683</v>
      </c>
      <c r="G100" s="43">
        <v>3622.4984</v>
      </c>
      <c r="H100" s="43">
        <v>90.36990000000014</v>
      </c>
      <c r="I100" s="48">
        <v>122855.4424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921.6479</v>
      </c>
      <c r="C101" s="46">
        <v>776.3351</v>
      </c>
      <c r="D101" s="46">
        <v>145.31280000000004</v>
      </c>
      <c r="E101" s="47">
        <v>144105.5216</v>
      </c>
      <c r="F101" s="46">
        <v>6532.5065</v>
      </c>
      <c r="G101" s="46">
        <v>7037.9683</v>
      </c>
      <c r="H101" s="46">
        <v>-505.46180000000004</v>
      </c>
      <c r="I101" s="47">
        <v>122247.5943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1228.8002</v>
      </c>
      <c r="C102" s="46">
        <v>692.1006</v>
      </c>
      <c r="D102" s="46">
        <v>536.6995999999999</v>
      </c>
      <c r="E102" s="48">
        <v>142068.5084</v>
      </c>
      <c r="F102" s="46">
        <v>3796.6058</v>
      </c>
      <c r="G102" s="46">
        <v>3389.1785</v>
      </c>
      <c r="H102" s="46">
        <v>407.42729999999983</v>
      </c>
      <c r="I102" s="47">
        <v>122500.2029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1857.3105</v>
      </c>
      <c r="C103" s="46">
        <v>642.2649</v>
      </c>
      <c r="D103" s="46">
        <v>1215.0456</v>
      </c>
      <c r="E103" s="47">
        <v>149480.4288</v>
      </c>
      <c r="F103" s="46">
        <v>4557.8106</v>
      </c>
      <c r="G103" s="46">
        <v>4188.7044</v>
      </c>
      <c r="H103" s="46">
        <v>369.1062000000002</v>
      </c>
      <c r="I103" s="48">
        <v>123651.1029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1234.7533</v>
      </c>
      <c r="C104" s="46">
        <v>685.8348</v>
      </c>
      <c r="D104" s="46">
        <v>548.9185000000001</v>
      </c>
      <c r="E104" s="47">
        <v>150832.1438</v>
      </c>
      <c r="F104" s="46">
        <v>5022.8135</v>
      </c>
      <c r="G104" s="46">
        <v>5082.8343</v>
      </c>
      <c r="H104" s="46">
        <v>-60.020800000000236</v>
      </c>
      <c r="I104" s="48">
        <v>123059.3501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1040.7506</v>
      </c>
      <c r="C105" s="46">
        <v>599.5317</v>
      </c>
      <c r="D105" s="46">
        <v>441.2189000000001</v>
      </c>
      <c r="E105" s="48">
        <v>151570.3759</v>
      </c>
      <c r="F105" s="46">
        <v>3614.8711</v>
      </c>
      <c r="G105" s="46">
        <v>3259.765</v>
      </c>
      <c r="H105" s="46">
        <v>355.10609999999997</v>
      </c>
      <c r="I105" s="47">
        <v>123240.2223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1151.8604</v>
      </c>
      <c r="C106" s="46">
        <v>515.6854</v>
      </c>
      <c r="D106" s="46">
        <v>636.1750000000001</v>
      </c>
      <c r="E106" s="47">
        <v>154297.111</v>
      </c>
      <c r="F106" s="46">
        <v>2743.8894</v>
      </c>
      <c r="G106" s="46">
        <v>2580.5105</v>
      </c>
      <c r="H106" s="46">
        <v>163.37890000000016</v>
      </c>
      <c r="I106" s="47">
        <v>123592.656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1205.9801</v>
      </c>
      <c r="C107" s="46">
        <v>587.0147</v>
      </c>
      <c r="D107" s="46">
        <v>618.9654</v>
      </c>
      <c r="E107" s="47">
        <v>160365.4555</v>
      </c>
      <c r="F107" s="46">
        <v>3120.5765</v>
      </c>
      <c r="G107" s="46">
        <v>3113.8146</v>
      </c>
      <c r="H107" s="46">
        <v>6.761899999999969</v>
      </c>
      <c r="I107" s="48">
        <v>123943.7446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1102.6758</v>
      </c>
      <c r="C108" s="46">
        <v>604.1685</v>
      </c>
      <c r="D108" s="46">
        <v>498.5073</v>
      </c>
      <c r="E108" s="48">
        <v>158650.4693</v>
      </c>
      <c r="F108" s="46">
        <v>3526.2261</v>
      </c>
      <c r="G108" s="46">
        <v>3283.009</v>
      </c>
      <c r="H108" s="46">
        <v>243.21709999999985</v>
      </c>
      <c r="I108" s="48">
        <v>130827.87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1443.3235</v>
      </c>
      <c r="C109" s="46">
        <v>895.8236</v>
      </c>
      <c r="D109" s="46">
        <v>547.4998999999999</v>
      </c>
      <c r="E109" s="47">
        <v>151334.4003</v>
      </c>
      <c r="F109" s="46">
        <v>5599.8901</v>
      </c>
      <c r="G109" s="46">
        <v>5290.4877</v>
      </c>
      <c r="H109" s="46">
        <v>309.40239999999994</v>
      </c>
      <c r="I109" s="47">
        <v>130750.35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1273.6166</v>
      </c>
      <c r="C110" s="46">
        <v>701.6277</v>
      </c>
      <c r="D110" s="46">
        <v>571.9889000000001</v>
      </c>
      <c r="E110" s="47">
        <v>152323.6644</v>
      </c>
      <c r="F110" s="46">
        <v>3194.3537</v>
      </c>
      <c r="G110" s="46">
        <v>6282.9049</v>
      </c>
      <c r="H110" s="46">
        <v>-3088.5512000000003</v>
      </c>
      <c r="I110" s="47">
        <v>127169.863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4445.588</v>
      </c>
      <c r="C111" s="52">
        <v>688.397</v>
      </c>
      <c r="D111" s="53">
        <v>3757.191</v>
      </c>
      <c r="E111" s="58">
        <v>146401.4721</v>
      </c>
      <c r="F111" s="52">
        <v>1885.0047</v>
      </c>
      <c r="G111" s="52">
        <v>5290.5913</v>
      </c>
      <c r="H111" s="53">
        <v>-3405.5866</v>
      </c>
      <c r="I111" s="58">
        <v>123849.5048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18005.9509</v>
      </c>
      <c r="C112" s="11">
        <f>SUM(C100:C111)</f>
        <v>8148.4283</v>
      </c>
      <c r="D112" s="11">
        <f>SUM(D100:D111)</f>
        <v>9857.5226</v>
      </c>
      <c r="E112" s="13"/>
      <c r="F112" s="11">
        <f>SUM(F100:F111)</f>
        <v>47307.4163</v>
      </c>
      <c r="G112" s="11">
        <f>SUM(G100:G111)</f>
        <v>52422.2669</v>
      </c>
      <c r="H112" s="11">
        <f>SUM(H100:H111)</f>
        <v>-5114.850600000001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N90:N93 N19:N20 Q90:Q93">
    <cfRule type="cellIs" priority="442" dxfId="0" operator="lessThan" stopIfTrue="1">
      <formula>0</formula>
    </cfRule>
  </conditionalFormatting>
  <conditionalFormatting sqref="D44:D49">
    <cfRule type="cellIs" priority="6" dxfId="5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Pettersson</cp:lastModifiedBy>
  <cp:lastPrinted>2016-07-08T08:33:11Z</cp:lastPrinted>
  <dcterms:created xsi:type="dcterms:W3CDTF">2010-02-10T19:11:15Z</dcterms:created>
  <dcterms:modified xsi:type="dcterms:W3CDTF">2019-01-11T12:49:24Z</dcterms:modified>
  <cp:category/>
  <cp:version/>
  <cp:contentType/>
  <cp:contentStatus/>
</cp:coreProperties>
</file>