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unds 2016" sheetId="1" r:id="rId1"/>
  </sheets>
  <definedNames>
    <definedName name="_xlnm.Print_Area" localSheetId="0">'Funds 2016'!$A$1:$Q$116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<sst xmlns="http://schemas.openxmlformats.org/spreadsheetml/2006/main" count="196" uniqueCount="36">
  <si>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</si>
  <si>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</si>
  <si>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</si>
  <si>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</si>
  <si>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</si>
  <si>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</si>
  <si>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</si>
  <si>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</si>
  <si>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</si>
  <si>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</si>
  <si>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</si>
  <si>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</si>
  <si>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</si>
  <si>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</si>
  <si>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</si>
  <si>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</si>
  <si>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</si>
  <si>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</si>
  <si>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</si>
  <si>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</si>
  <si>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</si>
  <si>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</si>
  <si>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</si>
  <si>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</si>
  <si>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</si>
  <si>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</si>
  <si>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</si>
  <si>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</si>
  <si>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</si>
  <si>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</si>
  <si>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</si>
  <si>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>Specification of bond funds</t>
  </si>
  <si>
    <t xml:space="preserve">of which Life-cycle funds </t>
  </si>
  <si>
    <t>of which Corporate bond funds</t>
  </si>
  <si>
    <t>NEW SAVINGS AND NET ASSETS 2016 (MSEK)</t>
  </si>
  <si>
    <t>NEW SAVINGS AND NET ASSETS EXKLUDING PPM 2016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</si>
</sst>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34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21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20253.7024</v>
      </c>
      <c r="C10" s="43">
        <v>35756.0632</v>
      </c>
      <c r="D10" s="43">
        <v>-15502.360799999999</v>
      </c>
      <c r="E10" s="44">
        <v>1681021.9528</v>
      </c>
      <c r="F10" s="42">
        <v>8356.9683</v>
      </c>
      <c r="G10" s="43">
        <v>8462.4219</v>
      </c>
      <c r="H10" s="43">
        <v>-105.45359999999891</v>
      </c>
      <c r="I10" s="44">
        <v>781324.5266</v>
      </c>
      <c r="J10" s="42">
        <v>11843.6</v>
      </c>
      <c r="K10" s="43">
        <v>14141.9951</v>
      </c>
      <c r="L10" s="43">
        <v>-2298.3950999999997</v>
      </c>
      <c r="M10" s="44">
        <v>324094.2862</v>
      </c>
      <c r="N10" s="2"/>
      <c r="O10" s="2"/>
      <c r="P10" s="2"/>
      <c r="Q10" s="2"/>
    </row>
    <row r="11" spans="1:17" ht="10.5">
      <c r="A11" s="37" t="s">
        <v>3</v>
      </c>
      <c r="B11" s="45">
        <v>25775.85</v>
      </c>
      <c r="C11" s="46">
        <v>29435.8455</v>
      </c>
      <c r="D11" s="46">
        <v>-3659.995500000001</v>
      </c>
      <c r="E11" s="47">
        <v>1681612.1798</v>
      </c>
      <c r="F11" s="45">
        <v>9292.8325</v>
      </c>
      <c r="G11" s="46">
        <v>8578.2642</v>
      </c>
      <c r="H11" s="46">
        <v>714.5683000000008</v>
      </c>
      <c r="I11" s="47">
        <v>783840.4169</v>
      </c>
      <c r="J11" s="45">
        <v>10155.8848</v>
      </c>
      <c r="K11" s="46">
        <v>11706.6071</v>
      </c>
      <c r="L11" s="46">
        <v>-1550.7222999999994</v>
      </c>
      <c r="M11" s="47">
        <v>327314.2905</v>
      </c>
      <c r="N11" s="2"/>
      <c r="O11" s="2"/>
      <c r="P11" s="2"/>
      <c r="Q11" s="2"/>
    </row>
    <row r="12" spans="1:17" ht="10.5">
      <c r="A12" s="37" t="s">
        <v>4</v>
      </c>
      <c r="B12" s="45">
        <v>26432.5817</v>
      </c>
      <c r="C12" s="46">
        <v>26349.7126</v>
      </c>
      <c r="D12" s="46">
        <v>82.86909999999989</v>
      </c>
      <c r="E12" s="47">
        <v>1717488.5445</v>
      </c>
      <c r="F12" s="45">
        <v>10518.5544</v>
      </c>
      <c r="G12" s="46">
        <v>8143.8978</v>
      </c>
      <c r="H12" s="46">
        <v>2374.656600000001</v>
      </c>
      <c r="I12" s="47">
        <v>792602.9938</v>
      </c>
      <c r="J12" s="45">
        <v>13217.6847</v>
      </c>
      <c r="K12" s="46">
        <v>11764.8847</v>
      </c>
      <c r="L12" s="46">
        <v>1452.7999999999993</v>
      </c>
      <c r="M12" s="47">
        <v>330378.9573</v>
      </c>
      <c r="N12" s="2"/>
      <c r="O12" s="2"/>
      <c r="P12" s="2"/>
      <c r="Q12" s="2"/>
    </row>
    <row r="13" spans="1:17" ht="10.5">
      <c r="A13" s="37" t="s">
        <v>5</v>
      </c>
      <c r="B13" s="45">
        <v>28356.042</v>
      </c>
      <c r="C13" s="46">
        <v>22630.8001</v>
      </c>
      <c r="D13" s="46">
        <v>5725.241900000001</v>
      </c>
      <c r="E13" s="47">
        <v>1730003.3782</v>
      </c>
      <c r="F13" s="45">
        <v>9910.7157</v>
      </c>
      <c r="G13" s="46">
        <v>7377.5989</v>
      </c>
      <c r="H13" s="46">
        <v>2533.1168000000007</v>
      </c>
      <c r="I13" s="47">
        <v>794023.158</v>
      </c>
      <c r="J13" s="45">
        <v>10173.9396</v>
      </c>
      <c r="K13" s="46">
        <v>9748.3334</v>
      </c>
      <c r="L13" s="46">
        <v>425.6062000000002</v>
      </c>
      <c r="M13" s="47">
        <v>338063.7483</v>
      </c>
      <c r="N13" s="2"/>
      <c r="O13" s="2"/>
      <c r="P13" s="2"/>
      <c r="Q13" s="2"/>
    </row>
    <row r="14" spans="1:17" ht="10.5">
      <c r="A14" s="37" t="s">
        <v>6</v>
      </c>
      <c r="B14" s="45">
        <v>31191.8268</v>
      </c>
      <c r="C14" s="46">
        <v>24155.7184</v>
      </c>
      <c r="D14" s="46">
        <v>7036.108399999997</v>
      </c>
      <c r="E14" s="48">
        <v>1803201.6606</v>
      </c>
      <c r="F14" s="45">
        <v>10769.8463</v>
      </c>
      <c r="G14" s="46">
        <v>7480.7252</v>
      </c>
      <c r="H14" s="46">
        <v>3289.1210999999994</v>
      </c>
      <c r="I14" s="48">
        <v>810650.7898</v>
      </c>
      <c r="J14" s="45">
        <v>11248.6214</v>
      </c>
      <c r="K14" s="46">
        <v>8955.5477</v>
      </c>
      <c r="L14" s="46">
        <v>2293.073700000001</v>
      </c>
      <c r="M14" s="48">
        <v>342283.9825</v>
      </c>
      <c r="N14" s="2"/>
      <c r="O14" s="2"/>
      <c r="P14" s="2"/>
      <c r="Q14" s="2"/>
    </row>
    <row r="15" spans="1:17" ht="10.5">
      <c r="A15" s="37" t="s">
        <v>7</v>
      </c>
      <c r="B15" s="45">
        <v>23968.8734</v>
      </c>
      <c r="C15" s="46">
        <v>32061.9207</v>
      </c>
      <c r="D15" s="46">
        <v>-8093.047299999998</v>
      </c>
      <c r="E15" s="47">
        <v>1762653.141</v>
      </c>
      <c r="F15" s="45">
        <v>8174.473</v>
      </c>
      <c r="G15" s="46">
        <v>9488.3393</v>
      </c>
      <c r="H15" s="46">
        <v>-1313.8662999999997</v>
      </c>
      <c r="I15" s="47">
        <v>805546.3356</v>
      </c>
      <c r="J15" s="45">
        <v>18281.7988</v>
      </c>
      <c r="K15" s="46">
        <v>15306.2119</v>
      </c>
      <c r="L15" s="46">
        <v>2975.5869000000002</v>
      </c>
      <c r="M15" s="47">
        <v>350972.8365</v>
      </c>
      <c r="N15" s="2"/>
      <c r="O15" s="2"/>
      <c r="P15" s="2"/>
      <c r="Q15" s="2"/>
    </row>
    <row r="16" spans="1:17" ht="10.5">
      <c r="A16" s="37" t="s">
        <v>8</v>
      </c>
      <c r="B16" s="45">
        <v>24189.8334</v>
      </c>
      <c r="C16" s="46">
        <v>16494.0222</v>
      </c>
      <c r="D16" s="46">
        <v>7695.8112</v>
      </c>
      <c r="E16" s="47">
        <v>1843325.0364</v>
      </c>
      <c r="F16" s="45">
        <v>6585.1277</v>
      </c>
      <c r="G16" s="46">
        <v>4939.7568</v>
      </c>
      <c r="H16" s="46">
        <v>1645.3709</v>
      </c>
      <c r="I16" s="47">
        <v>863384.1418</v>
      </c>
      <c r="J16" s="45">
        <v>7893.9238</v>
      </c>
      <c r="K16" s="46">
        <v>6091.1837</v>
      </c>
      <c r="L16" s="46">
        <v>1802.7401</v>
      </c>
      <c r="M16" s="47">
        <v>356764.3259</v>
      </c>
      <c r="N16" s="2"/>
      <c r="O16" s="2"/>
      <c r="P16" s="2"/>
      <c r="Q16" s="2"/>
    </row>
    <row r="17" spans="1:17" ht="10.5">
      <c r="A17" s="37" t="s">
        <v>9</v>
      </c>
      <c r="B17" s="45">
        <v>27934.8381</v>
      </c>
      <c r="C17" s="46">
        <v>19841.0075</v>
      </c>
      <c r="D17" s="46">
        <v>8093.830600000001</v>
      </c>
      <c r="E17" s="49">
        <v>1884033.8365</v>
      </c>
      <c r="F17" s="45">
        <v>7657.2207</v>
      </c>
      <c r="G17" s="46">
        <v>5493.1439</v>
      </c>
      <c r="H17" s="46">
        <v>2164.0768</v>
      </c>
      <c r="I17" s="49">
        <v>872271.2958</v>
      </c>
      <c r="J17" s="45">
        <v>7506.7304</v>
      </c>
      <c r="K17" s="46">
        <v>5501.8092</v>
      </c>
      <c r="L17" s="46">
        <v>2004.9212000000007</v>
      </c>
      <c r="M17" s="49">
        <v>358618.1551</v>
      </c>
      <c r="N17" s="2"/>
      <c r="O17" s="2"/>
      <c r="P17" s="2"/>
      <c r="Q17" s="2"/>
    </row>
    <row r="18" spans="1:17" ht="10.5">
      <c r="A18" s="37" t="s">
        <v>10</v>
      </c>
      <c r="B18" s="45">
        <v>48393.8</v>
      </c>
      <c r="C18" s="46">
        <v>40687.6526</v>
      </c>
      <c r="D18" s="46">
        <v>7706.147400000002</v>
      </c>
      <c r="E18" s="49">
        <v>1906302.2863</v>
      </c>
      <c r="F18" s="45">
        <v>9652.4606</v>
      </c>
      <c r="G18" s="46">
        <v>7363.1663</v>
      </c>
      <c r="H18" s="46">
        <v>2289.2943000000005</v>
      </c>
      <c r="I18" s="49">
        <v>877039.9937</v>
      </c>
      <c r="J18" s="45">
        <v>9016.1302</v>
      </c>
      <c r="K18" s="46">
        <v>10619.417</v>
      </c>
      <c r="L18" s="46">
        <v>-1603.2867999999999</v>
      </c>
      <c r="M18" s="47">
        <v>357701.1925</v>
      </c>
      <c r="N18" s="2"/>
      <c r="O18" s="2"/>
      <c r="P18" s="2"/>
      <c r="Q18" s="2"/>
    </row>
    <row r="19" spans="1:17" ht="10.5">
      <c r="A19" s="37" t="s">
        <v>11</v>
      </c>
      <c r="B19" s="50">
        <v>29631.9565</v>
      </c>
      <c r="C19" s="46">
        <v>26504.102</v>
      </c>
      <c r="D19" s="46">
        <v>3127.8545000000013</v>
      </c>
      <c r="E19" s="45">
        <v>1939657.3195</v>
      </c>
      <c r="F19" s="50">
        <v>10902.0322</v>
      </c>
      <c r="G19" s="46">
        <v>8817.427</v>
      </c>
      <c r="H19" s="46">
        <v>2084.6052</v>
      </c>
      <c r="I19" s="45">
        <v>888621.4607</v>
      </c>
      <c r="J19" s="50">
        <v>9122.4267</v>
      </c>
      <c r="K19" s="46">
        <v>8535.3535</v>
      </c>
      <c r="L19" s="46">
        <v>587.0732000000007</v>
      </c>
      <c r="M19" s="49">
        <v>358579.0493</v>
      </c>
      <c r="N19" s="10"/>
      <c r="O19" s="2"/>
      <c r="P19" s="2"/>
      <c r="Q19" s="2"/>
    </row>
    <row r="20" spans="1:17" ht="10.5">
      <c r="A20" s="37" t="s">
        <v>12</v>
      </c>
      <c r="B20" s="50">
        <v>36942.8534</v>
      </c>
      <c r="C20" s="46">
        <v>39601.9776</v>
      </c>
      <c r="D20" s="46">
        <v>-2659.1241999999984</v>
      </c>
      <c r="E20" s="45">
        <v>1973114.5168</v>
      </c>
      <c r="F20" s="50">
        <v>11826.8262</v>
      </c>
      <c r="G20" s="46">
        <v>9598.6219</v>
      </c>
      <c r="H20" s="46">
        <v>2228.2042999999994</v>
      </c>
      <c r="I20" s="45">
        <v>896200.0272</v>
      </c>
      <c r="J20" s="50">
        <v>10894.224</v>
      </c>
      <c r="K20" s="46">
        <v>12156.1735</v>
      </c>
      <c r="L20" s="46">
        <v>-1261.9495000000006</v>
      </c>
      <c r="M20" s="47">
        <v>352951.801</v>
      </c>
      <c r="N20" s="10"/>
      <c r="O20" s="2"/>
      <c r="P20" s="2"/>
      <c r="Q20" s="2"/>
    </row>
    <row r="21" spans="1:17" ht="10.5">
      <c r="A21" s="38" t="s">
        <v>13</v>
      </c>
      <c r="B21" s="51">
        <v>59345.4844</v>
      </c>
      <c r="C21" s="52">
        <v>31148.3737</v>
      </c>
      <c r="D21" s="53">
        <v>28197.1107</v>
      </c>
      <c r="E21" s="54">
        <v>2028938.2557</v>
      </c>
      <c r="F21" s="51">
        <v>19784.0669</v>
      </c>
      <c r="G21" s="52">
        <v>9798.1775</v>
      </c>
      <c r="H21" s="53">
        <v>9985.889400000002</v>
      </c>
      <c r="I21" s="54">
        <v>911158.4154</v>
      </c>
      <c r="J21" s="51">
        <v>21128.3668</v>
      </c>
      <c r="K21" s="52">
        <v>13227.8479</v>
      </c>
      <c r="L21" s="53">
        <v>7900.518899999999</v>
      </c>
      <c r="M21" s="54">
        <v>360603.3732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382417.6421</v>
      </c>
      <c r="C22" s="11">
        <f>SUM(C10:C21)</f>
        <v>344667.1961</v>
      </c>
      <c r="D22" s="11">
        <f>SUM(D10:D21)</f>
        <v>37750.44600000001</v>
      </c>
      <c r="E22" s="13"/>
      <c r="F22" s="11">
        <f>SUM(F10:F21)</f>
        <v>123431.1245</v>
      </c>
      <c r="G22" s="11">
        <f>SUM(G10:G21)</f>
        <v>95541.5407</v>
      </c>
      <c r="H22" s="11">
        <f>SUM(H10:H21)</f>
        <v>27889.583800000008</v>
      </c>
      <c r="I22" s="13"/>
      <c r="J22" s="11">
        <f>SUM(J10:J21)</f>
        <v>140483.3312</v>
      </c>
      <c r="K22" s="11">
        <f>SUM(K10:K21)</f>
        <v>127755.3647</v>
      </c>
      <c r="L22" s="11">
        <f>SUM(L10:L21)</f>
        <v>12727.966500000002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22</v>
      </c>
      <c r="C24" s="60" t="s">
        <v>0</v>
      </c>
      <c r="D24" s="60"/>
      <c r="E24" s="61"/>
      <c r="F24" s="59" t="s">
        <v>23</v>
      </c>
      <c r="G24" s="60" t="s">
        <v>0</v>
      </c>
      <c r="H24" s="60"/>
      <c r="I24" s="61"/>
      <c r="J24" s="59" t="s">
        <v>24</v>
      </c>
      <c r="K24" s="60" t="s">
        <v>0</v>
      </c>
      <c r="L24" s="60"/>
      <c r="M24" s="61"/>
      <c r="N24" s="59" t="s">
        <v>25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14140.3563</v>
      </c>
      <c r="C26" s="43">
        <v>9043.2665</v>
      </c>
      <c r="D26" s="43">
        <v>5097.0898</v>
      </c>
      <c r="E26" s="44">
        <v>241073.9514</v>
      </c>
      <c r="F26" s="42">
        <v>2523.7685</v>
      </c>
      <c r="G26" s="43">
        <v>1348.4987</v>
      </c>
      <c r="H26" s="43">
        <v>1175.2698</v>
      </c>
      <c r="I26" s="44">
        <v>47115.2888</v>
      </c>
      <c r="J26" s="42">
        <v>923.2305</v>
      </c>
      <c r="K26" s="43">
        <v>153.223</v>
      </c>
      <c r="L26" s="43">
        <v>770.0074999999999</v>
      </c>
      <c r="M26" s="44">
        <v>12450.6772</v>
      </c>
      <c r="N26" s="16">
        <f>B10+F10+J10+B26+F26+J26</f>
        <v>58041.626</v>
      </c>
      <c r="O26" s="17">
        <f aca="true" t="shared" si="0" ref="O26:O37">C10+G10+K10+C26+G26+K26</f>
        <v>68905.4684</v>
      </c>
      <c r="P26" s="17">
        <f>+N26-O26</f>
        <v>-10863.842400000001</v>
      </c>
      <c r="Q26" s="18">
        <f>E10+I10+M10+E26+I26+M26</f>
        <v>3087080.683</v>
      </c>
    </row>
    <row r="27" spans="1:17" ht="10.5">
      <c r="A27" s="37" t="s">
        <v>3</v>
      </c>
      <c r="B27" s="45">
        <v>16718.744</v>
      </c>
      <c r="C27" s="46">
        <v>11816.8923</v>
      </c>
      <c r="D27" s="46">
        <v>4901.851699999999</v>
      </c>
      <c r="E27" s="47">
        <v>244279.748</v>
      </c>
      <c r="F27" s="45">
        <v>2990.6649</v>
      </c>
      <c r="G27" s="46">
        <v>3708.4625</v>
      </c>
      <c r="H27" s="46">
        <v>-717.7975999999999</v>
      </c>
      <c r="I27" s="47">
        <v>46429.836</v>
      </c>
      <c r="J27" s="45">
        <v>196.4747</v>
      </c>
      <c r="K27" s="46">
        <v>415.0617</v>
      </c>
      <c r="L27" s="46">
        <v>-218.58699999999996</v>
      </c>
      <c r="M27" s="47">
        <v>12110.9196</v>
      </c>
      <c r="N27" s="19">
        <f aca="true" t="shared" si="1" ref="N27:N37">B11+F11+J11+B27+F27+J27</f>
        <v>65130.450899999996</v>
      </c>
      <c r="O27" s="20">
        <f t="shared" si="0"/>
        <v>65661.1333</v>
      </c>
      <c r="P27" s="20">
        <f aca="true" t="shared" si="2" ref="P27:P37">+N27-O27</f>
        <v>-530.6824000000051</v>
      </c>
      <c r="Q27" s="21">
        <f aca="true" t="shared" si="3" ref="Q27:Q37">E11+I11+M11+E27+I27+M27</f>
        <v>3095587.3908000006</v>
      </c>
    </row>
    <row r="28" spans="1:17" ht="10.5">
      <c r="A28" s="37" t="s">
        <v>4</v>
      </c>
      <c r="B28" s="45">
        <v>13876.2364</v>
      </c>
      <c r="C28" s="46">
        <v>11459.2316</v>
      </c>
      <c r="D28" s="46">
        <v>2417.0048000000006</v>
      </c>
      <c r="E28" s="47">
        <v>247963.5994</v>
      </c>
      <c r="F28" s="45">
        <v>1597.1383</v>
      </c>
      <c r="G28" s="46">
        <v>2269.4792</v>
      </c>
      <c r="H28" s="46">
        <v>-672.3409000000001</v>
      </c>
      <c r="I28" s="47">
        <v>45873.2696</v>
      </c>
      <c r="J28" s="45">
        <v>250.4174</v>
      </c>
      <c r="K28" s="46">
        <v>106.1433</v>
      </c>
      <c r="L28" s="46">
        <v>144.27409999999998</v>
      </c>
      <c r="M28" s="47">
        <v>12421.3473</v>
      </c>
      <c r="N28" s="19">
        <f t="shared" si="1"/>
        <v>65892.61290000001</v>
      </c>
      <c r="O28" s="20">
        <f t="shared" si="0"/>
        <v>60093.349200000004</v>
      </c>
      <c r="P28" s="20">
        <f t="shared" si="2"/>
        <v>5799.263700000003</v>
      </c>
      <c r="Q28" s="21">
        <f t="shared" si="3"/>
        <v>3146728.7119</v>
      </c>
    </row>
    <row r="29" spans="1:17" ht="10.5">
      <c r="A29" s="37" t="s">
        <v>5</v>
      </c>
      <c r="B29" s="45">
        <v>6484.4762</v>
      </c>
      <c r="C29" s="46">
        <v>9966.9106</v>
      </c>
      <c r="D29" s="46">
        <v>-3482.434399999999</v>
      </c>
      <c r="E29" s="47">
        <v>237526.466</v>
      </c>
      <c r="F29" s="45">
        <v>2394.5317</v>
      </c>
      <c r="G29" s="46">
        <v>1190.7094</v>
      </c>
      <c r="H29" s="46">
        <v>1203.8223</v>
      </c>
      <c r="I29" s="47">
        <v>47016.9661</v>
      </c>
      <c r="J29" s="45">
        <v>2937.978</v>
      </c>
      <c r="K29" s="46">
        <v>753.9247</v>
      </c>
      <c r="L29" s="46">
        <v>2184.0533</v>
      </c>
      <c r="M29" s="47">
        <v>14274.4596</v>
      </c>
      <c r="N29" s="19">
        <f t="shared" si="1"/>
        <v>60257.6832</v>
      </c>
      <c r="O29" s="20">
        <f t="shared" si="0"/>
        <v>51668.2771</v>
      </c>
      <c r="P29" s="20">
        <f t="shared" si="2"/>
        <v>8589.4061</v>
      </c>
      <c r="Q29" s="21">
        <f t="shared" si="3"/>
        <v>3160908.1762</v>
      </c>
    </row>
    <row r="30" spans="1:17" ht="10.5">
      <c r="A30" s="37" t="s">
        <v>6</v>
      </c>
      <c r="B30" s="45">
        <v>6046.6019</v>
      </c>
      <c r="C30" s="46">
        <v>9788.3423</v>
      </c>
      <c r="D30" s="46">
        <v>-3741.7404000000006</v>
      </c>
      <c r="E30" s="48">
        <v>233946.3214</v>
      </c>
      <c r="F30" s="45">
        <v>1723.7438</v>
      </c>
      <c r="G30" s="46">
        <v>1760.4474</v>
      </c>
      <c r="H30" s="46">
        <v>-36.70360000000005</v>
      </c>
      <c r="I30" s="48">
        <v>46963.5776</v>
      </c>
      <c r="J30" s="45">
        <v>128.8739</v>
      </c>
      <c r="K30" s="46">
        <v>121.1968</v>
      </c>
      <c r="L30" s="46">
        <v>7.677099999999996</v>
      </c>
      <c r="M30" s="48">
        <v>14391.34</v>
      </c>
      <c r="N30" s="19">
        <f t="shared" si="1"/>
        <v>61109.5141</v>
      </c>
      <c r="O30" s="20">
        <f t="shared" si="0"/>
        <v>52261.97779999999</v>
      </c>
      <c r="P30" s="20">
        <f t="shared" si="2"/>
        <v>8847.536300000007</v>
      </c>
      <c r="Q30" s="22">
        <f t="shared" si="3"/>
        <v>3251437.6718999995</v>
      </c>
    </row>
    <row r="31" spans="1:17" ht="10.5">
      <c r="A31" s="37" t="s">
        <v>7</v>
      </c>
      <c r="B31" s="45">
        <v>9405.3233</v>
      </c>
      <c r="C31" s="46">
        <v>14027.8348</v>
      </c>
      <c r="D31" s="46">
        <v>-4622.5115000000005</v>
      </c>
      <c r="E31" s="47">
        <v>225721.7479</v>
      </c>
      <c r="F31" s="45">
        <v>2138.1216</v>
      </c>
      <c r="G31" s="46">
        <v>2098.6362</v>
      </c>
      <c r="H31" s="46">
        <v>39.48540000000003</v>
      </c>
      <c r="I31" s="47">
        <v>48118.2085</v>
      </c>
      <c r="J31" s="45">
        <v>433.0777</v>
      </c>
      <c r="K31" s="46">
        <v>173.3327</v>
      </c>
      <c r="L31" s="46">
        <v>259.745</v>
      </c>
      <c r="M31" s="47">
        <v>16750.6628</v>
      </c>
      <c r="N31" s="19">
        <f t="shared" si="1"/>
        <v>62401.6678</v>
      </c>
      <c r="O31" s="20">
        <f t="shared" si="0"/>
        <v>73156.2756</v>
      </c>
      <c r="P31" s="20">
        <f t="shared" si="2"/>
        <v>-10754.60779999999</v>
      </c>
      <c r="Q31" s="21">
        <f t="shared" si="3"/>
        <v>3209762.9323</v>
      </c>
    </row>
    <row r="32" spans="1:17" ht="10.5">
      <c r="A32" s="37" t="s">
        <v>8</v>
      </c>
      <c r="B32" s="45">
        <v>5531.536</v>
      </c>
      <c r="C32" s="46">
        <v>8753.8943</v>
      </c>
      <c r="D32" s="46">
        <v>-3222.3583</v>
      </c>
      <c r="E32" s="47">
        <v>222333.4519</v>
      </c>
      <c r="F32" s="45">
        <v>1483.9971</v>
      </c>
      <c r="G32" s="46">
        <v>2279.568</v>
      </c>
      <c r="H32" s="46">
        <v>-795.5709000000002</v>
      </c>
      <c r="I32" s="47">
        <v>50113.28</v>
      </c>
      <c r="J32" s="45">
        <v>106.1704</v>
      </c>
      <c r="K32" s="46">
        <v>88.5166</v>
      </c>
      <c r="L32" s="46">
        <v>17.653800000000004</v>
      </c>
      <c r="M32" s="47">
        <v>18169.1614</v>
      </c>
      <c r="N32" s="19">
        <f t="shared" si="1"/>
        <v>45790.5884</v>
      </c>
      <c r="O32" s="20">
        <f t="shared" si="0"/>
        <v>38646.9416</v>
      </c>
      <c r="P32" s="20">
        <f t="shared" si="2"/>
        <v>7143.646800000002</v>
      </c>
      <c r="Q32" s="21">
        <f t="shared" si="3"/>
        <v>3354089.3974</v>
      </c>
    </row>
    <row r="33" spans="1:17" ht="10.5">
      <c r="A33" s="37" t="s">
        <v>9</v>
      </c>
      <c r="B33" s="45">
        <v>3898.8294</v>
      </c>
      <c r="C33" s="46">
        <v>15016.4</v>
      </c>
      <c r="D33" s="46">
        <v>-11117.5706</v>
      </c>
      <c r="E33" s="49">
        <v>211318.1437</v>
      </c>
      <c r="F33" s="45">
        <v>1142.9753</v>
      </c>
      <c r="G33" s="46">
        <v>1997.9401</v>
      </c>
      <c r="H33" s="46">
        <v>-854.9648</v>
      </c>
      <c r="I33" s="49">
        <v>49371.3064</v>
      </c>
      <c r="J33" s="45">
        <v>367.8791</v>
      </c>
      <c r="K33" s="46">
        <v>163.4233</v>
      </c>
      <c r="L33" s="46">
        <v>204.45579999999998</v>
      </c>
      <c r="M33" s="49">
        <v>18495.2428</v>
      </c>
      <c r="N33" s="19">
        <f t="shared" si="1"/>
        <v>48508.473</v>
      </c>
      <c r="O33" s="20">
        <f t="shared" si="0"/>
        <v>48013.724</v>
      </c>
      <c r="P33" s="20">
        <f>+N33-O33</f>
        <v>494.74899999999616</v>
      </c>
      <c r="Q33" s="23">
        <f t="shared" si="3"/>
        <v>3394107.9803</v>
      </c>
    </row>
    <row r="34" spans="1:17" ht="10.5">
      <c r="A34" s="37" t="s">
        <v>10</v>
      </c>
      <c r="B34" s="45">
        <v>5544.2973</v>
      </c>
      <c r="C34" s="46">
        <v>10026.3013</v>
      </c>
      <c r="D34" s="46">
        <v>-4482.003999999999</v>
      </c>
      <c r="E34" s="49">
        <v>207283.1639</v>
      </c>
      <c r="F34" s="45">
        <v>1240.2986</v>
      </c>
      <c r="G34" s="46">
        <v>3304.2117</v>
      </c>
      <c r="H34" s="46">
        <v>-2063.9130999999998</v>
      </c>
      <c r="I34" s="49">
        <v>47411.6738</v>
      </c>
      <c r="J34" s="45">
        <v>272.3469</v>
      </c>
      <c r="K34" s="46">
        <v>252.363</v>
      </c>
      <c r="L34" s="46">
        <v>19.983900000000006</v>
      </c>
      <c r="M34" s="49">
        <v>18546.6507</v>
      </c>
      <c r="N34" s="19">
        <f t="shared" si="1"/>
        <v>74119.3336</v>
      </c>
      <c r="O34" s="20">
        <f t="shared" si="0"/>
        <v>72253.11189999999</v>
      </c>
      <c r="P34" s="20">
        <f t="shared" si="2"/>
        <v>1866.2217000000092</v>
      </c>
      <c r="Q34" s="21">
        <f t="shared" si="3"/>
        <v>3414284.9609000003</v>
      </c>
    </row>
    <row r="35" spans="1:18" ht="10.5">
      <c r="A35" s="37" t="s">
        <v>11</v>
      </c>
      <c r="B35" s="50">
        <v>5629.7449</v>
      </c>
      <c r="C35" s="46">
        <v>6843.24</v>
      </c>
      <c r="D35" s="46">
        <v>-1213.4951</v>
      </c>
      <c r="E35" s="47">
        <v>206486.4515</v>
      </c>
      <c r="F35" s="50">
        <v>1461.1169</v>
      </c>
      <c r="G35" s="46">
        <v>3789.7277</v>
      </c>
      <c r="H35" s="46">
        <v>-2328.6108</v>
      </c>
      <c r="I35" s="45">
        <v>45540.7861</v>
      </c>
      <c r="J35" s="50">
        <v>517.0538</v>
      </c>
      <c r="K35" s="46">
        <v>183.1937</v>
      </c>
      <c r="L35" s="46">
        <v>333.8601</v>
      </c>
      <c r="M35" s="45">
        <v>18924.0162</v>
      </c>
      <c r="N35" s="24">
        <f t="shared" si="1"/>
        <v>57264.331</v>
      </c>
      <c r="O35" s="20">
        <f t="shared" si="0"/>
        <v>54673.0439</v>
      </c>
      <c r="P35" s="20">
        <f t="shared" si="2"/>
        <v>2591.2871000000014</v>
      </c>
      <c r="Q35" s="23">
        <f>E19+I19+M19+E35+I35+M35</f>
        <v>3457809.0833</v>
      </c>
      <c r="R35" s="25"/>
    </row>
    <row r="36" spans="1:18" ht="10.5">
      <c r="A36" s="37" t="s">
        <v>12</v>
      </c>
      <c r="B36" s="50">
        <v>10505.2996</v>
      </c>
      <c r="C36" s="46">
        <v>12344.9632</v>
      </c>
      <c r="D36" s="46">
        <v>-1839.6635999999999</v>
      </c>
      <c r="E36" s="49">
        <v>204312.9291</v>
      </c>
      <c r="F36" s="50">
        <v>1916.9899</v>
      </c>
      <c r="G36" s="46">
        <v>2371.4978</v>
      </c>
      <c r="H36" s="46">
        <v>-454.50790000000006</v>
      </c>
      <c r="I36" s="45">
        <v>44423.7137</v>
      </c>
      <c r="J36" s="50">
        <v>144.5635</v>
      </c>
      <c r="K36" s="46">
        <v>319.7184</v>
      </c>
      <c r="L36" s="46">
        <v>-175.15489999999997</v>
      </c>
      <c r="M36" s="45">
        <v>18695.0525</v>
      </c>
      <c r="N36" s="24">
        <f t="shared" si="1"/>
        <v>72230.75660000001</v>
      </c>
      <c r="O36" s="20">
        <f t="shared" si="0"/>
        <v>76392.9524</v>
      </c>
      <c r="P36" s="20">
        <f t="shared" si="2"/>
        <v>-4162.195799999987</v>
      </c>
      <c r="Q36" s="21">
        <f t="shared" si="3"/>
        <v>3489698.0403000005</v>
      </c>
      <c r="R36" s="10"/>
    </row>
    <row r="37" spans="1:17" ht="10.5">
      <c r="A37" s="38" t="s">
        <v>13</v>
      </c>
      <c r="B37" s="51">
        <v>10198.3318</v>
      </c>
      <c r="C37" s="52">
        <v>11450.5023</v>
      </c>
      <c r="D37" s="53">
        <v>-1252.1705000000002</v>
      </c>
      <c r="E37" s="54">
        <v>203971.5128</v>
      </c>
      <c r="F37" s="51">
        <v>1975.2271</v>
      </c>
      <c r="G37" s="52">
        <v>2792.3666</v>
      </c>
      <c r="H37" s="53">
        <v>-817.1394999999998</v>
      </c>
      <c r="I37" s="54">
        <v>44171.3339</v>
      </c>
      <c r="J37" s="51">
        <v>363.8111</v>
      </c>
      <c r="K37" s="52">
        <v>183.4259</v>
      </c>
      <c r="L37" s="53">
        <v>180.3852</v>
      </c>
      <c r="M37" s="54">
        <v>18826.8199</v>
      </c>
      <c r="N37" s="26">
        <f t="shared" si="1"/>
        <v>112795.28810000002</v>
      </c>
      <c r="O37" s="12">
        <f t="shared" si="0"/>
        <v>68600.6939</v>
      </c>
      <c r="P37" s="27">
        <f t="shared" si="2"/>
        <v>44194.59420000002</v>
      </c>
      <c r="Q37" s="28">
        <f t="shared" si="3"/>
        <v>3567669.7109</v>
      </c>
    </row>
    <row r="38" spans="1:17" ht="15" customHeight="1">
      <c r="A38" s="35" t="s">
        <v>14</v>
      </c>
      <c r="B38" s="11">
        <f>SUM(B26:B37)</f>
        <v>107979.77710000002</v>
      </c>
      <c r="C38" s="11">
        <f>SUM(C26:C37)</f>
        <v>130537.77919999999</v>
      </c>
      <c r="D38" s="11">
        <f>SUM(D26:D37)</f>
        <v>-22558.002099999998</v>
      </c>
      <c r="E38" s="13"/>
      <c r="F38" s="11">
        <f>SUM(F26:F37)</f>
        <v>22588.573700000004</v>
      </c>
      <c r="G38" s="11">
        <f>SUM(G26:G37)</f>
        <v>28911.5453</v>
      </c>
      <c r="H38" s="11">
        <f>SUM(H26:H37)</f>
        <v>-6322.971599999999</v>
      </c>
      <c r="I38" s="13"/>
      <c r="J38" s="11">
        <f>SUM(J26:J37)</f>
        <v>6641.8769999999995</v>
      </c>
      <c r="K38" s="11">
        <f>SUM(K26:K37)</f>
        <v>2913.5230999999994</v>
      </c>
      <c r="L38" s="11">
        <f>SUM(L26:L37)</f>
        <v>3728.3539</v>
      </c>
      <c r="M38" s="13"/>
      <c r="N38" s="11">
        <f>SUM(N26:N37)</f>
        <v>783542.3256</v>
      </c>
      <c r="O38" s="11">
        <f>SUM(O26:O37)</f>
        <v>730326.9491</v>
      </c>
      <c r="P38" s="12">
        <f>SUM(P26:P37)</f>
        <v>53215.37650000006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30</v>
      </c>
      <c r="C40" s="60"/>
      <c r="D40" s="60"/>
      <c r="E40" s="61"/>
      <c r="F40" s="59" t="s">
        <v>31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32</v>
      </c>
      <c r="C41" s="60"/>
      <c r="D41" s="60"/>
      <c r="E41" s="61"/>
      <c r="F41" s="59" t="s">
        <v>33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980.9244</v>
      </c>
      <c r="C43" s="43">
        <v>982.6167</v>
      </c>
      <c r="D43" s="43">
        <v>-1.6923000000000457</v>
      </c>
      <c r="E43" s="43">
        <v>233489.9749</v>
      </c>
      <c r="F43" s="43">
        <v>2403.0112</v>
      </c>
      <c r="G43" s="43">
        <v>4907.024</v>
      </c>
      <c r="H43" s="43">
        <v>-2504.0128000000004</v>
      </c>
      <c r="I43" s="47">
        <v>88292.9727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1988.7139</v>
      </c>
      <c r="C44" s="46">
        <v>978.6147</v>
      </c>
      <c r="D44" s="46">
        <v>1010.0992</v>
      </c>
      <c r="E44" s="46">
        <v>234734.2638</v>
      </c>
      <c r="F44" s="46">
        <v>2557.2805</v>
      </c>
      <c r="G44" s="46">
        <v>4694.4676</v>
      </c>
      <c r="H44" s="46">
        <v>-2137.1871</v>
      </c>
      <c r="I44" s="47">
        <v>86103.9745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2242.4116</v>
      </c>
      <c r="C45" s="46">
        <v>853.9</v>
      </c>
      <c r="D45" s="46">
        <v>1388.5115999999998</v>
      </c>
      <c r="E45" s="46">
        <v>239030.4547</v>
      </c>
      <c r="F45" s="46">
        <v>6876.4577</v>
      </c>
      <c r="G45" s="46">
        <v>5062.613</v>
      </c>
      <c r="H45" s="46">
        <v>1813.8446999999996</v>
      </c>
      <c r="I45" s="48">
        <v>88766.973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2070.9105</v>
      </c>
      <c r="C46" s="46">
        <v>853.392</v>
      </c>
      <c r="D46" s="46">
        <v>1217.5185</v>
      </c>
      <c r="E46" s="46">
        <v>240735.8073</v>
      </c>
      <c r="F46" s="46">
        <v>3249.8928</v>
      </c>
      <c r="G46" s="46">
        <v>2641.7654</v>
      </c>
      <c r="H46" s="46">
        <v>608.1273999999999</v>
      </c>
      <c r="I46" s="47">
        <v>97256.2291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1841.9529</v>
      </c>
      <c r="C47" s="46">
        <v>824.9594</v>
      </c>
      <c r="D47" s="46">
        <v>1016.9935</v>
      </c>
      <c r="E47" s="46">
        <v>247218.5758</v>
      </c>
      <c r="F47" s="46">
        <v>4801.9646</v>
      </c>
      <c r="G47" s="46">
        <v>2759.7682</v>
      </c>
      <c r="H47" s="46">
        <v>2042.1964000000003</v>
      </c>
      <c r="I47" s="47">
        <v>99449.5953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1280.2324</v>
      </c>
      <c r="C48" s="46">
        <v>834.7449</v>
      </c>
      <c r="D48" s="46">
        <v>445.48750000000007</v>
      </c>
      <c r="E48" s="46">
        <v>245119.567</v>
      </c>
      <c r="F48" s="46">
        <v>4280.3909</v>
      </c>
      <c r="G48" s="46">
        <v>3675.781</v>
      </c>
      <c r="H48" s="46">
        <v>604.6099000000004</v>
      </c>
      <c r="I48" s="47">
        <v>104661.7404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750.1934</v>
      </c>
      <c r="C49" s="46">
        <v>674.8993</v>
      </c>
      <c r="D49" s="46">
        <v>75.29409999999996</v>
      </c>
      <c r="E49" s="46">
        <v>255657.7749</v>
      </c>
      <c r="F49" s="46">
        <v>3504.8044</v>
      </c>
      <c r="G49" s="46">
        <v>2134.114</v>
      </c>
      <c r="H49" s="46">
        <v>1370.6904</v>
      </c>
      <c r="I49" s="47">
        <v>107514.9719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944.6657</v>
      </c>
      <c r="C50" s="46">
        <v>707.9575</v>
      </c>
      <c r="D50" s="46">
        <v>236.70820000000003</v>
      </c>
      <c r="E50" s="46">
        <v>258711.0289</v>
      </c>
      <c r="F50" s="46">
        <v>3119.5654</v>
      </c>
      <c r="G50" s="46">
        <v>2013.4358</v>
      </c>
      <c r="H50" s="46">
        <v>1106.1296</v>
      </c>
      <c r="I50" s="48">
        <v>109354.7574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1092.1899</v>
      </c>
      <c r="C51" s="46">
        <v>708.6359</v>
      </c>
      <c r="D51" s="46">
        <v>383.5540000000001</v>
      </c>
      <c r="E51" s="46">
        <v>260016.8677</v>
      </c>
      <c r="F51" s="46">
        <v>3568.6807</v>
      </c>
      <c r="G51" s="46">
        <v>3282.8543</v>
      </c>
      <c r="H51" s="46">
        <v>285.8263999999999</v>
      </c>
      <c r="I51" s="47">
        <v>109665.5902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1184.7816</v>
      </c>
      <c r="C52" s="46">
        <v>805.529</v>
      </c>
      <c r="D52" s="46">
        <v>379.25260000000003</v>
      </c>
      <c r="E52" s="46">
        <v>264706.5005</v>
      </c>
      <c r="F52" s="46">
        <v>3461.4666</v>
      </c>
      <c r="G52" s="46">
        <v>3339.5765</v>
      </c>
      <c r="H52" s="46">
        <v>121.89010000000007</v>
      </c>
      <c r="I52" s="47">
        <v>110710.9393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1475.3414</v>
      </c>
      <c r="C53" s="46">
        <v>793.3358</v>
      </c>
      <c r="D53" s="46">
        <v>682.0056000000001</v>
      </c>
      <c r="E53" s="46">
        <v>269842.735</v>
      </c>
      <c r="F53" s="46">
        <v>4743.9258</v>
      </c>
      <c r="G53" s="46">
        <v>5108.4123</v>
      </c>
      <c r="H53" s="46">
        <v>-364.4865</v>
      </c>
      <c r="I53" s="47">
        <v>109120.4607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7167.291</v>
      </c>
      <c r="C54" s="52">
        <v>934.4593</v>
      </c>
      <c r="D54" s="53">
        <v>6232.831700000001</v>
      </c>
      <c r="E54" s="52">
        <v>278403.2422</v>
      </c>
      <c r="F54" s="52">
        <v>5170.5532</v>
      </c>
      <c r="G54" s="52">
        <v>5533.6534</v>
      </c>
      <c r="H54" s="53">
        <v>-363.10019999999986</v>
      </c>
      <c r="I54" s="57">
        <v>112230.8038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23019.6087</v>
      </c>
      <c r="C55" s="11">
        <f>SUM(C43:C54)</f>
        <v>9953.0445</v>
      </c>
      <c r="D55" s="11">
        <f>SUM(D43:D54)</f>
        <v>13066.5642</v>
      </c>
      <c r="E55" s="13"/>
      <c r="F55" s="11">
        <f>SUM(F43:F54)</f>
        <v>47737.9938</v>
      </c>
      <c r="G55" s="11">
        <f>SUM(G43:G54)</f>
        <v>45153.4655</v>
      </c>
      <c r="H55" s="11">
        <f>SUM(H43:H54)</f>
        <v>2584.5282999999995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29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21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19501.8787</v>
      </c>
      <c r="C67" s="43">
        <v>33450.3077</v>
      </c>
      <c r="D67" s="43">
        <v>-13948.428999999996</v>
      </c>
      <c r="E67" s="44">
        <v>1120241.3069</v>
      </c>
      <c r="F67" s="42">
        <v>8060.241</v>
      </c>
      <c r="G67" s="43">
        <v>7934.5292</v>
      </c>
      <c r="H67" s="43">
        <v>125.71180000000004</v>
      </c>
      <c r="I67" s="44">
        <v>601734.0541</v>
      </c>
      <c r="J67" s="42">
        <v>11193.5059</v>
      </c>
      <c r="K67" s="43">
        <v>13902.26</v>
      </c>
      <c r="L67" s="43">
        <v>-2708.7541</v>
      </c>
      <c r="M67" s="44">
        <v>287643.032</v>
      </c>
      <c r="N67" s="2"/>
      <c r="O67" s="2"/>
      <c r="P67" s="2"/>
      <c r="Q67" s="2"/>
    </row>
    <row r="68" spans="1:17" ht="10.5">
      <c r="A68" s="37" t="s">
        <v>3</v>
      </c>
      <c r="B68" s="45">
        <v>24214.8482</v>
      </c>
      <c r="C68" s="46">
        <v>26571.3303</v>
      </c>
      <c r="D68" s="46">
        <v>-2356.482100000001</v>
      </c>
      <c r="E68" s="47">
        <v>1124225.222</v>
      </c>
      <c r="F68" s="45">
        <v>8920.9582</v>
      </c>
      <c r="G68" s="46">
        <v>7954.6206</v>
      </c>
      <c r="H68" s="46">
        <v>966.3375999999989</v>
      </c>
      <c r="I68" s="47">
        <v>604498.1463</v>
      </c>
      <c r="J68" s="45">
        <v>9802.8198</v>
      </c>
      <c r="K68" s="46">
        <v>11587.116</v>
      </c>
      <c r="L68" s="46">
        <v>-1784.2962000000007</v>
      </c>
      <c r="M68" s="47">
        <v>286874.3695</v>
      </c>
      <c r="N68" s="2"/>
      <c r="O68" s="2"/>
      <c r="P68" s="2"/>
      <c r="Q68" s="2"/>
    </row>
    <row r="69" spans="1:17" ht="10.5">
      <c r="A69" s="37" t="s">
        <v>4</v>
      </c>
      <c r="B69" s="45">
        <v>25392.6296</v>
      </c>
      <c r="C69" s="46">
        <v>24834.8547</v>
      </c>
      <c r="D69" s="46">
        <v>557.7749000000003</v>
      </c>
      <c r="E69" s="47">
        <v>1147608.037</v>
      </c>
      <c r="F69" s="45">
        <v>10046.7731</v>
      </c>
      <c r="G69" s="46">
        <v>7547.0508</v>
      </c>
      <c r="H69" s="46">
        <v>2499.7223000000004</v>
      </c>
      <c r="I69" s="47">
        <v>611521.6021</v>
      </c>
      <c r="J69" s="45">
        <v>13115.7496</v>
      </c>
      <c r="K69" s="46">
        <v>11588.3088</v>
      </c>
      <c r="L69" s="46">
        <v>1527.4407999999985</v>
      </c>
      <c r="M69" s="47">
        <v>289359.1635</v>
      </c>
      <c r="N69" s="2"/>
      <c r="O69" s="2"/>
      <c r="P69" s="2"/>
      <c r="Q69" s="2"/>
    </row>
    <row r="70" spans="1:17" ht="10.5">
      <c r="A70" s="37" t="s">
        <v>5</v>
      </c>
      <c r="B70" s="45">
        <v>26639.2654</v>
      </c>
      <c r="C70" s="46">
        <v>20155.7853</v>
      </c>
      <c r="D70" s="46">
        <v>6483.480100000001</v>
      </c>
      <c r="E70" s="47">
        <v>1156897.4273</v>
      </c>
      <c r="F70" s="45">
        <v>9432.054</v>
      </c>
      <c r="G70" s="46">
        <v>6778.0042</v>
      </c>
      <c r="H70" s="46">
        <v>2654.0498</v>
      </c>
      <c r="I70" s="47">
        <v>612935.8389</v>
      </c>
      <c r="J70" s="45">
        <v>10083.3817</v>
      </c>
      <c r="K70" s="46">
        <v>9598.2272</v>
      </c>
      <c r="L70" s="46">
        <v>485.15450000000055</v>
      </c>
      <c r="M70" s="47">
        <v>298672.1154</v>
      </c>
      <c r="N70" s="2"/>
      <c r="O70" s="2"/>
      <c r="P70" s="2"/>
      <c r="Q70" s="2"/>
    </row>
    <row r="71" spans="1:17" ht="10.5">
      <c r="A71" s="37" t="s">
        <v>6</v>
      </c>
      <c r="B71" s="45">
        <v>26572.8913</v>
      </c>
      <c r="C71" s="46">
        <v>22730.369</v>
      </c>
      <c r="D71" s="46">
        <v>3842.5223000000005</v>
      </c>
      <c r="E71" s="48">
        <v>1208127.7521</v>
      </c>
      <c r="F71" s="45">
        <v>8859.8657</v>
      </c>
      <c r="G71" s="46">
        <v>6931.5989</v>
      </c>
      <c r="H71" s="46">
        <v>1928.2668000000003</v>
      </c>
      <c r="I71" s="48">
        <v>625272.6205</v>
      </c>
      <c r="J71" s="45">
        <v>10308.5554</v>
      </c>
      <c r="K71" s="46">
        <v>8673.7273</v>
      </c>
      <c r="L71" s="46">
        <v>1634.8280999999988</v>
      </c>
      <c r="M71" s="48">
        <v>301334.4635</v>
      </c>
      <c r="N71" s="2"/>
      <c r="O71" s="2"/>
      <c r="P71" s="2"/>
      <c r="Q71" s="2"/>
    </row>
    <row r="72" spans="1:17" ht="10.5">
      <c r="A72" s="37" t="s">
        <v>7</v>
      </c>
      <c r="B72" s="45">
        <v>23409.5442</v>
      </c>
      <c r="C72" s="46">
        <v>30447.06</v>
      </c>
      <c r="D72" s="46">
        <v>-7037.515800000001</v>
      </c>
      <c r="E72" s="47">
        <v>1172494.2408</v>
      </c>
      <c r="F72" s="45">
        <v>7749.8285</v>
      </c>
      <c r="G72" s="46">
        <v>8965.2844</v>
      </c>
      <c r="H72" s="46">
        <v>-1215.4559000000008</v>
      </c>
      <c r="I72" s="47">
        <v>620853.6384</v>
      </c>
      <c r="J72" s="45">
        <v>17772.6975</v>
      </c>
      <c r="K72" s="46">
        <v>15159.4894</v>
      </c>
      <c r="L72" s="46">
        <v>2613.208099999998</v>
      </c>
      <c r="M72" s="47">
        <v>310360.9695</v>
      </c>
      <c r="N72" s="2"/>
      <c r="O72" s="2"/>
      <c r="P72" s="2"/>
      <c r="Q72" s="2"/>
    </row>
    <row r="73" spans="1:17" ht="10.5">
      <c r="A73" s="37" t="s">
        <v>8</v>
      </c>
      <c r="B73" s="45">
        <v>23113.3493</v>
      </c>
      <c r="C73" s="46">
        <v>15368.2591</v>
      </c>
      <c r="D73" s="46">
        <v>7745.090200000002</v>
      </c>
      <c r="E73" s="47">
        <v>1217850.8977</v>
      </c>
      <c r="F73" s="45">
        <v>6364.1113</v>
      </c>
      <c r="G73" s="46">
        <v>4486.8432</v>
      </c>
      <c r="H73" s="46">
        <v>1877.2680999999993</v>
      </c>
      <c r="I73" s="47">
        <v>670747.75</v>
      </c>
      <c r="J73" s="45">
        <v>7639.1034</v>
      </c>
      <c r="K73" s="46">
        <v>5513.9974</v>
      </c>
      <c r="L73" s="46">
        <v>2125.1059999999998</v>
      </c>
      <c r="M73" s="47">
        <v>314869.2459</v>
      </c>
      <c r="N73" s="2"/>
      <c r="O73" s="2"/>
      <c r="P73" s="2"/>
      <c r="Q73" s="2"/>
    </row>
    <row r="74" spans="1:17" ht="10.5">
      <c r="A74" s="37" t="s">
        <v>9</v>
      </c>
      <c r="B74" s="45">
        <v>26315.7229</v>
      </c>
      <c r="C74" s="46">
        <v>18304.9917</v>
      </c>
      <c r="D74" s="46">
        <v>8010.731200000002</v>
      </c>
      <c r="E74" s="49">
        <v>1248163.4943</v>
      </c>
      <c r="F74" s="45">
        <v>7359.5082</v>
      </c>
      <c r="G74" s="46">
        <v>5043.9937</v>
      </c>
      <c r="H74" s="46">
        <v>2315.5145</v>
      </c>
      <c r="I74" s="49">
        <v>677799.4539</v>
      </c>
      <c r="J74" s="45">
        <v>7089.9946</v>
      </c>
      <c r="K74" s="46">
        <v>5303.078</v>
      </c>
      <c r="L74" s="46">
        <v>1786.9165999999996</v>
      </c>
      <c r="M74" s="47">
        <v>318334.4301</v>
      </c>
      <c r="N74" s="2"/>
      <c r="O74" s="2"/>
      <c r="P74" s="2"/>
      <c r="Q74" s="2"/>
    </row>
    <row r="75" spans="1:17" ht="10.5">
      <c r="A75" s="37" t="s">
        <v>10</v>
      </c>
      <c r="B75" s="45">
        <v>46946.2591</v>
      </c>
      <c r="C75" s="46">
        <v>38898.1224</v>
      </c>
      <c r="D75" s="46">
        <v>8048.136700000003</v>
      </c>
      <c r="E75" s="49">
        <v>1266383.2732</v>
      </c>
      <c r="F75" s="45">
        <v>9235.1579</v>
      </c>
      <c r="G75" s="46">
        <v>6923.2135</v>
      </c>
      <c r="H75" s="46">
        <v>2311.9444000000003</v>
      </c>
      <c r="I75" s="49">
        <v>682191.8268</v>
      </c>
      <c r="J75" s="45">
        <v>8937.3126</v>
      </c>
      <c r="K75" s="46">
        <v>9891.4093</v>
      </c>
      <c r="L75" s="46">
        <v>-954.0967</v>
      </c>
      <c r="M75" s="47">
        <v>317643.4147</v>
      </c>
      <c r="N75" s="2"/>
      <c r="O75" s="2"/>
      <c r="P75" s="2"/>
      <c r="Q75" s="2"/>
    </row>
    <row r="76" spans="1:17" ht="10.5">
      <c r="A76" s="37" t="s">
        <v>11</v>
      </c>
      <c r="B76" s="50">
        <v>28270.3405</v>
      </c>
      <c r="C76" s="46">
        <v>24632.8577</v>
      </c>
      <c r="D76" s="46">
        <v>3637.482799999998</v>
      </c>
      <c r="E76" s="45">
        <v>1288020.6918</v>
      </c>
      <c r="F76" s="50">
        <v>10468.1381</v>
      </c>
      <c r="G76" s="46">
        <v>8391.0597</v>
      </c>
      <c r="H76" s="46">
        <v>2077.0784000000003</v>
      </c>
      <c r="I76" s="45">
        <v>691182.0558</v>
      </c>
      <c r="J76" s="50">
        <v>9056.9639</v>
      </c>
      <c r="K76" s="46">
        <v>8308.3293</v>
      </c>
      <c r="L76" s="46">
        <v>748.6346000000012</v>
      </c>
      <c r="M76" s="47">
        <v>317977.8265</v>
      </c>
      <c r="N76" s="2"/>
      <c r="O76" s="2"/>
      <c r="P76" s="2"/>
      <c r="Q76" s="2"/>
    </row>
    <row r="77" spans="1:17" ht="10.5">
      <c r="A77" s="37" t="s">
        <v>12</v>
      </c>
      <c r="B77" s="50">
        <v>33115.3727</v>
      </c>
      <c r="C77" s="46">
        <v>36110.3149</v>
      </c>
      <c r="D77" s="46">
        <v>-2994.9421999999977</v>
      </c>
      <c r="E77" s="45">
        <v>1302543.056</v>
      </c>
      <c r="F77" s="50">
        <v>11253.5185</v>
      </c>
      <c r="G77" s="46">
        <v>9151.7083</v>
      </c>
      <c r="H77" s="46">
        <v>2101.8102</v>
      </c>
      <c r="I77" s="45">
        <v>697686.9739</v>
      </c>
      <c r="J77" s="50">
        <v>10723.9178</v>
      </c>
      <c r="K77" s="46">
        <v>11873.0175</v>
      </c>
      <c r="L77" s="46">
        <v>-1149.0997000000007</v>
      </c>
      <c r="M77" s="47">
        <v>313915.8731</v>
      </c>
      <c r="N77" s="2"/>
      <c r="O77" s="2"/>
      <c r="P77" s="2"/>
      <c r="Q77" s="2"/>
    </row>
    <row r="78" spans="1:17" ht="10.5">
      <c r="A78" s="38" t="s">
        <v>13</v>
      </c>
      <c r="B78" s="51">
        <v>36120.4808</v>
      </c>
      <c r="C78" s="52">
        <v>28304.106</v>
      </c>
      <c r="D78" s="53">
        <v>7816.374799999998</v>
      </c>
      <c r="E78" s="54">
        <v>1331327.9542</v>
      </c>
      <c r="F78" s="51">
        <v>11356.9351</v>
      </c>
      <c r="G78" s="52">
        <v>9293.4782</v>
      </c>
      <c r="H78" s="53">
        <v>2063.456900000001</v>
      </c>
      <c r="I78" s="54">
        <v>703415.9946</v>
      </c>
      <c r="J78" s="51">
        <v>14312.8336</v>
      </c>
      <c r="K78" s="52">
        <v>12955.6892</v>
      </c>
      <c r="L78" s="53">
        <v>1357.1443999999992</v>
      </c>
      <c r="M78" s="54">
        <v>315856.4407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339612.5827</v>
      </c>
      <c r="C79" s="11">
        <f>SUM(C67:C78)</f>
        <v>319808.3587999999</v>
      </c>
      <c r="D79" s="11">
        <f>SUM(D67:D78)</f>
        <v>19804.223900000008</v>
      </c>
      <c r="E79" s="13"/>
      <c r="F79" s="11">
        <f>SUM(F67:F78)</f>
        <v>109107.0896</v>
      </c>
      <c r="G79" s="11">
        <f>SUM(G67:G78)</f>
        <v>89401.3847</v>
      </c>
      <c r="H79" s="11">
        <f>SUM(H67:H78)</f>
        <v>19705.7049</v>
      </c>
      <c r="I79" s="13"/>
      <c r="J79" s="11">
        <f>SUM(J67:J78)</f>
        <v>130036.83579999999</v>
      </c>
      <c r="K79" s="11">
        <f>SUM(K67:K78)</f>
        <v>124354.6494</v>
      </c>
      <c r="L79" s="11">
        <f>SUM(L67:L78)</f>
        <v>5682.186399999994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22</v>
      </c>
      <c r="C81" s="60" t="s">
        <v>0</v>
      </c>
      <c r="D81" s="60"/>
      <c r="E81" s="61"/>
      <c r="F81" s="59" t="s">
        <v>23</v>
      </c>
      <c r="G81" s="60" t="s">
        <v>0</v>
      </c>
      <c r="H81" s="60"/>
      <c r="I81" s="61"/>
      <c r="J81" s="59" t="s">
        <v>24</v>
      </c>
      <c r="K81" s="60" t="s">
        <v>0</v>
      </c>
      <c r="L81" s="60"/>
      <c r="M81" s="61"/>
      <c r="N81" s="59" t="s">
        <v>25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13895.3362</v>
      </c>
      <c r="C83" s="43">
        <v>8983.1411</v>
      </c>
      <c r="D83" s="43">
        <v>4912.195099999999</v>
      </c>
      <c r="E83" s="44">
        <v>232165.0148</v>
      </c>
      <c r="F83" s="42">
        <v>2419.1756</v>
      </c>
      <c r="G83" s="43">
        <v>1347.8494</v>
      </c>
      <c r="H83" s="43">
        <v>1071.3262</v>
      </c>
      <c r="I83" s="44">
        <v>46881.7214</v>
      </c>
      <c r="J83" s="42">
        <v>923.2305</v>
      </c>
      <c r="K83" s="43">
        <v>153.223</v>
      </c>
      <c r="L83" s="43">
        <v>770.0074999999999</v>
      </c>
      <c r="M83" s="44">
        <v>12450.6772</v>
      </c>
      <c r="N83" s="16">
        <f>B67+F67+J67+B83+F83+J83</f>
        <v>55993.3679</v>
      </c>
      <c r="O83" s="17">
        <f>C67+G67+K67+C83+G83+K83</f>
        <v>65771.3104</v>
      </c>
      <c r="P83" s="17">
        <f>+N83-O83</f>
        <v>-9777.942500000005</v>
      </c>
      <c r="Q83" s="18">
        <f>E67+I67+M67+E83+I83+M83</f>
        <v>2301115.8064</v>
      </c>
      <c r="R83" s="33"/>
    </row>
    <row r="84" spans="1:18" ht="10.5">
      <c r="A84" s="37" t="s">
        <v>3</v>
      </c>
      <c r="B84" s="45">
        <v>16657.5707</v>
      </c>
      <c r="C84" s="46">
        <v>11691.7611</v>
      </c>
      <c r="D84" s="46">
        <v>4965.8096000000005</v>
      </c>
      <c r="E84" s="47">
        <v>235464.5849</v>
      </c>
      <c r="F84" s="45">
        <v>2908.3526</v>
      </c>
      <c r="G84" s="46">
        <v>3706.2696</v>
      </c>
      <c r="H84" s="46">
        <v>-797.9169999999999</v>
      </c>
      <c r="I84" s="47">
        <v>46112.2038</v>
      </c>
      <c r="J84" s="45">
        <v>196.4747</v>
      </c>
      <c r="K84" s="46">
        <v>415.0617</v>
      </c>
      <c r="L84" s="46">
        <v>-218.58699999999996</v>
      </c>
      <c r="M84" s="47">
        <v>12110.9196</v>
      </c>
      <c r="N84" s="19">
        <f aca="true" t="shared" si="4" ref="N84:O89">B68+F68+J68+B84+F84+J84</f>
        <v>62701.02419999999</v>
      </c>
      <c r="O84" s="20">
        <f t="shared" si="4"/>
        <v>61926.15930000001</v>
      </c>
      <c r="P84" s="20">
        <f aca="true" t="shared" si="5" ref="P84:P89">+N84-O84</f>
        <v>774.8648999999859</v>
      </c>
      <c r="Q84" s="21">
        <f aca="true" t="shared" si="6" ref="Q84:Q89">E68+I68+M68+E84+I84+M84</f>
        <v>2309285.4461000003</v>
      </c>
      <c r="R84" s="33"/>
    </row>
    <row r="85" spans="1:18" ht="10.5">
      <c r="A85" s="37" t="s">
        <v>4</v>
      </c>
      <c r="B85" s="45">
        <v>13853.1106</v>
      </c>
      <c r="C85" s="46">
        <v>11325.6097</v>
      </c>
      <c r="D85" s="46">
        <v>2527.500899999999</v>
      </c>
      <c r="E85" s="47">
        <v>239284.1222</v>
      </c>
      <c r="F85" s="45">
        <v>1594.7713</v>
      </c>
      <c r="G85" s="46">
        <v>2208.3514</v>
      </c>
      <c r="H85" s="46">
        <v>-613.5800999999999</v>
      </c>
      <c r="I85" s="47">
        <v>45623.6191</v>
      </c>
      <c r="J85" s="45">
        <v>250.4174</v>
      </c>
      <c r="K85" s="46">
        <v>106.1433</v>
      </c>
      <c r="L85" s="46">
        <v>144.27409999999998</v>
      </c>
      <c r="M85" s="47">
        <v>12421.3473</v>
      </c>
      <c r="N85" s="19">
        <f t="shared" si="4"/>
        <v>64253.4516</v>
      </c>
      <c r="O85" s="20">
        <f t="shared" si="4"/>
        <v>57610.3187</v>
      </c>
      <c r="P85" s="20">
        <f t="shared" si="5"/>
        <v>6643.132899999997</v>
      </c>
      <c r="Q85" s="21">
        <f t="shared" si="6"/>
        <v>2345817.8912</v>
      </c>
      <c r="R85" s="33"/>
    </row>
    <row r="86" spans="1:18" ht="10.5">
      <c r="A86" s="37" t="s">
        <v>5</v>
      </c>
      <c r="B86" s="45">
        <v>6465.339</v>
      </c>
      <c r="C86" s="46">
        <v>9874.9308</v>
      </c>
      <c r="D86" s="46">
        <v>-3409.5918</v>
      </c>
      <c r="E86" s="47">
        <v>228939.0741</v>
      </c>
      <c r="F86" s="45">
        <v>2394.0384</v>
      </c>
      <c r="G86" s="46">
        <v>1166.2877</v>
      </c>
      <c r="H86" s="46">
        <v>1227.7506999999998</v>
      </c>
      <c r="I86" s="47">
        <v>46793.2702</v>
      </c>
      <c r="J86" s="45">
        <v>2937.978</v>
      </c>
      <c r="K86" s="46">
        <v>753.9247</v>
      </c>
      <c r="L86" s="46">
        <v>2184.0533</v>
      </c>
      <c r="M86" s="47">
        <v>14274.4596</v>
      </c>
      <c r="N86" s="19">
        <f t="shared" si="4"/>
        <v>57952.0565</v>
      </c>
      <c r="O86" s="20">
        <f t="shared" si="4"/>
        <v>48327.159900000006</v>
      </c>
      <c r="P86" s="20">
        <f t="shared" si="5"/>
        <v>9624.896599999993</v>
      </c>
      <c r="Q86" s="21">
        <f t="shared" si="6"/>
        <v>2358512.1855</v>
      </c>
      <c r="R86" s="33"/>
    </row>
    <row r="87" spans="1:18" ht="10.5">
      <c r="A87" s="37" t="s">
        <v>6</v>
      </c>
      <c r="B87" s="45">
        <v>5948.6618</v>
      </c>
      <c r="C87" s="46">
        <v>9718.9263</v>
      </c>
      <c r="D87" s="46">
        <v>-3770.2644999999993</v>
      </c>
      <c r="E87" s="48">
        <v>225341.1416</v>
      </c>
      <c r="F87" s="45">
        <v>1720.1305</v>
      </c>
      <c r="G87" s="46">
        <v>1743.9397</v>
      </c>
      <c r="H87" s="46">
        <v>-23.80919999999992</v>
      </c>
      <c r="I87" s="48">
        <v>46757.4546</v>
      </c>
      <c r="J87" s="45">
        <v>128.8739</v>
      </c>
      <c r="K87" s="46">
        <v>121.1968</v>
      </c>
      <c r="L87" s="46">
        <v>7.677099999999996</v>
      </c>
      <c r="M87" s="48">
        <v>14391.34</v>
      </c>
      <c r="N87" s="19">
        <f t="shared" si="4"/>
        <v>53538.978599999995</v>
      </c>
      <c r="O87" s="20">
        <f t="shared" si="4"/>
        <v>49919.758</v>
      </c>
      <c r="P87" s="20">
        <f t="shared" si="5"/>
        <v>3619.2205999999933</v>
      </c>
      <c r="Q87" s="22">
        <f t="shared" si="6"/>
        <v>2421224.7723</v>
      </c>
      <c r="R87" s="33"/>
    </row>
    <row r="88" spans="1:18" ht="10.5">
      <c r="A88" s="37" t="s">
        <v>7</v>
      </c>
      <c r="B88" s="45">
        <v>9202.1061</v>
      </c>
      <c r="C88" s="46">
        <v>13966.3926</v>
      </c>
      <c r="D88" s="46">
        <v>-4764.286499999998</v>
      </c>
      <c r="E88" s="47">
        <v>216896.5022</v>
      </c>
      <c r="F88" s="45">
        <v>2136.6651</v>
      </c>
      <c r="G88" s="46">
        <v>2091.0081</v>
      </c>
      <c r="H88" s="46">
        <v>45.65700000000015</v>
      </c>
      <c r="I88" s="47">
        <v>47909.0055</v>
      </c>
      <c r="J88" s="45">
        <v>433.0777</v>
      </c>
      <c r="K88" s="46">
        <v>173.3327</v>
      </c>
      <c r="L88" s="46">
        <v>259.745</v>
      </c>
      <c r="M88" s="47">
        <v>16750.6628</v>
      </c>
      <c r="N88" s="19">
        <f t="shared" si="4"/>
        <v>60703.91910000001</v>
      </c>
      <c r="O88" s="20">
        <f t="shared" si="4"/>
        <v>70802.5672</v>
      </c>
      <c r="P88" s="20">
        <f t="shared" si="5"/>
        <v>-10098.648099999999</v>
      </c>
      <c r="Q88" s="21">
        <f t="shared" si="6"/>
        <v>2385265.0192</v>
      </c>
      <c r="R88" s="33"/>
    </row>
    <row r="89" spans="1:18" ht="10.5">
      <c r="A89" s="37" t="s">
        <v>8</v>
      </c>
      <c r="B89" s="45">
        <v>5512.7245</v>
      </c>
      <c r="C89" s="46">
        <v>8600.9451</v>
      </c>
      <c r="D89" s="46">
        <v>-3088.2206000000006</v>
      </c>
      <c r="E89" s="47">
        <v>213703.7045</v>
      </c>
      <c r="F89" s="45">
        <v>1482.4033</v>
      </c>
      <c r="G89" s="46">
        <v>2273.7432</v>
      </c>
      <c r="H89" s="46">
        <v>-791.3399</v>
      </c>
      <c r="I89" s="47">
        <v>49906.2227</v>
      </c>
      <c r="J89" s="45">
        <v>106.1704</v>
      </c>
      <c r="K89" s="46">
        <v>88.5166</v>
      </c>
      <c r="L89" s="46">
        <v>17.653800000000004</v>
      </c>
      <c r="M89" s="47">
        <v>18169.1614</v>
      </c>
      <c r="N89" s="19">
        <f t="shared" si="4"/>
        <v>44217.862199999996</v>
      </c>
      <c r="O89" s="20">
        <f t="shared" si="4"/>
        <v>36332.3046</v>
      </c>
      <c r="P89" s="20">
        <f t="shared" si="5"/>
        <v>7885.557599999993</v>
      </c>
      <c r="Q89" s="21">
        <f t="shared" si="6"/>
        <v>2485246.9822</v>
      </c>
      <c r="R89" s="33"/>
    </row>
    <row r="90" spans="1:18" ht="10.5">
      <c r="A90" s="37" t="s">
        <v>9</v>
      </c>
      <c r="B90" s="45">
        <v>3876.2714</v>
      </c>
      <c r="C90" s="46">
        <v>14862.0181</v>
      </c>
      <c r="D90" s="46">
        <v>-10985.7467</v>
      </c>
      <c r="E90" s="49">
        <v>202876.96</v>
      </c>
      <c r="F90" s="45">
        <v>1142.4915</v>
      </c>
      <c r="G90" s="46">
        <v>1990.5139</v>
      </c>
      <c r="H90" s="46">
        <v>-848.0223999999998</v>
      </c>
      <c r="I90" s="49">
        <v>49172.6152</v>
      </c>
      <c r="J90" s="45">
        <v>367.8791</v>
      </c>
      <c r="K90" s="46">
        <v>163.4233</v>
      </c>
      <c r="L90" s="46">
        <v>204.45579999999998</v>
      </c>
      <c r="M90" s="49">
        <v>18495.2428</v>
      </c>
      <c r="N90" s="19">
        <f aca="true" t="shared" si="7" ref="N90:O94">B74+F74+J74+B90+F90+J90</f>
        <v>46151.867699999995</v>
      </c>
      <c r="O90" s="20">
        <f t="shared" si="7"/>
        <v>45668.0187</v>
      </c>
      <c r="P90" s="20">
        <f>+N90-O90</f>
        <v>483.8489999999947</v>
      </c>
      <c r="Q90" s="23">
        <f>E74+I74+M74+E90+I90+M90</f>
        <v>2514842.1963</v>
      </c>
      <c r="R90" s="33"/>
    </row>
    <row r="91" spans="1:18" ht="10.5">
      <c r="A91" s="37" t="s">
        <v>10</v>
      </c>
      <c r="B91" s="45">
        <v>5508.0538</v>
      </c>
      <c r="C91" s="46">
        <v>9918.0289</v>
      </c>
      <c r="D91" s="46">
        <v>-4409.9751</v>
      </c>
      <c r="E91" s="49">
        <v>198888.2518</v>
      </c>
      <c r="F91" s="45">
        <v>1239.9148</v>
      </c>
      <c r="G91" s="46">
        <v>3297.9852</v>
      </c>
      <c r="H91" s="46">
        <v>-2058.0704</v>
      </c>
      <c r="I91" s="49">
        <v>47218.6567</v>
      </c>
      <c r="J91" s="45">
        <v>272.3469</v>
      </c>
      <c r="K91" s="46">
        <v>252.363</v>
      </c>
      <c r="L91" s="46">
        <v>19.983900000000006</v>
      </c>
      <c r="M91" s="49">
        <v>18546.6507</v>
      </c>
      <c r="N91" s="19">
        <f t="shared" si="7"/>
        <v>72139.0451</v>
      </c>
      <c r="O91" s="20">
        <f t="shared" si="7"/>
        <v>69181.12229999999</v>
      </c>
      <c r="P91" s="20">
        <f>+N91-O91</f>
        <v>2957.922800000015</v>
      </c>
      <c r="Q91" s="21">
        <f>E75+I75+M75+E91+I91+M91</f>
        <v>2530872.0739000007</v>
      </c>
      <c r="R91" s="33"/>
    </row>
    <row r="92" spans="1:18" ht="10.5">
      <c r="A92" s="37" t="s">
        <v>11</v>
      </c>
      <c r="B92" s="50">
        <v>5601.9888</v>
      </c>
      <c r="C92" s="46">
        <v>6753.0107</v>
      </c>
      <c r="D92" s="46">
        <v>-1151.0218999999997</v>
      </c>
      <c r="E92" s="47">
        <v>198176.2002</v>
      </c>
      <c r="F92" s="50">
        <v>1460.5465</v>
      </c>
      <c r="G92" s="46">
        <v>3783.7632</v>
      </c>
      <c r="H92" s="46">
        <v>-2323.2167</v>
      </c>
      <c r="I92" s="45">
        <v>45358.8025</v>
      </c>
      <c r="J92" s="50">
        <v>517.0538</v>
      </c>
      <c r="K92" s="46">
        <v>183.1937</v>
      </c>
      <c r="L92" s="46">
        <v>333.8601</v>
      </c>
      <c r="M92" s="45">
        <v>18924.0162</v>
      </c>
      <c r="N92" s="24">
        <f t="shared" si="7"/>
        <v>55375.0316</v>
      </c>
      <c r="O92" s="20">
        <f t="shared" si="7"/>
        <v>52052.2143</v>
      </c>
      <c r="P92" s="20">
        <f>+N92-O92</f>
        <v>3322.8173000000024</v>
      </c>
      <c r="Q92" s="21">
        <f>E76+I76+M76+E92+I92+M92</f>
        <v>2559639.593</v>
      </c>
      <c r="R92" s="33"/>
    </row>
    <row r="93" spans="1:18" ht="10.5">
      <c r="A93" s="37" t="s">
        <v>12</v>
      </c>
      <c r="B93" s="50">
        <v>10397.2409</v>
      </c>
      <c r="C93" s="46">
        <v>12205.1462</v>
      </c>
      <c r="D93" s="46">
        <v>-1807.9052999999985</v>
      </c>
      <c r="E93" s="49">
        <v>196057.6872</v>
      </c>
      <c r="F93" s="50">
        <v>1916.734</v>
      </c>
      <c r="G93" s="46">
        <v>2364.6549</v>
      </c>
      <c r="H93" s="46">
        <v>-447.9209000000001</v>
      </c>
      <c r="I93" s="45">
        <v>44246.3817</v>
      </c>
      <c r="J93" s="50">
        <v>144.5635</v>
      </c>
      <c r="K93" s="46">
        <v>319.7184</v>
      </c>
      <c r="L93" s="46">
        <v>-175.15489999999997</v>
      </c>
      <c r="M93" s="45">
        <v>18695.0525</v>
      </c>
      <c r="N93" s="24">
        <f t="shared" si="7"/>
        <v>67551.3474</v>
      </c>
      <c r="O93" s="20">
        <f t="shared" si="7"/>
        <v>72024.56019999999</v>
      </c>
      <c r="P93" s="20">
        <f>+N93-O93</f>
        <v>-4473.212799999994</v>
      </c>
      <c r="Q93" s="21">
        <f>E77+I77+M77+E93+I93+M93</f>
        <v>2573145.0244</v>
      </c>
      <c r="R93" s="33"/>
    </row>
    <row r="94" spans="1:18" ht="10.5">
      <c r="A94" s="38" t="s">
        <v>13</v>
      </c>
      <c r="B94" s="51">
        <v>9002.1143</v>
      </c>
      <c r="C94" s="52">
        <v>11293.9625</v>
      </c>
      <c r="D94" s="53">
        <v>-2291.8482000000004</v>
      </c>
      <c r="E94" s="54">
        <v>194717.8941</v>
      </c>
      <c r="F94" s="51">
        <v>1961.2048</v>
      </c>
      <c r="G94" s="52">
        <v>2789.8662</v>
      </c>
      <c r="H94" s="53">
        <v>-828.6614</v>
      </c>
      <c r="I94" s="54">
        <v>43979.1188</v>
      </c>
      <c r="J94" s="51">
        <v>363.8111</v>
      </c>
      <c r="K94" s="52">
        <v>183.4259</v>
      </c>
      <c r="L94" s="53">
        <v>180.3852</v>
      </c>
      <c r="M94" s="54">
        <v>18826.8199</v>
      </c>
      <c r="N94" s="26">
        <f t="shared" si="7"/>
        <v>73117.3797</v>
      </c>
      <c r="O94" s="12">
        <f t="shared" si="7"/>
        <v>64820.528</v>
      </c>
      <c r="P94" s="27">
        <f>+N94-O94</f>
        <v>8296.851700000007</v>
      </c>
      <c r="Q94" s="28">
        <f>E78+I78+M78+E94+I94+M94</f>
        <v>2608124.2223</v>
      </c>
      <c r="R94" s="33"/>
    </row>
    <row r="95" spans="1:18" ht="10.5">
      <c r="A95" s="35" t="s">
        <v>14</v>
      </c>
      <c r="B95" s="11">
        <f>SUM(B83:B94)</f>
        <v>105920.5181</v>
      </c>
      <c r="C95" s="11">
        <f>SUM(C83:C94)</f>
        <v>129193.8731</v>
      </c>
      <c r="D95" s="11">
        <f>SUM(D83:D94)</f>
        <v>-23273.354999999996</v>
      </c>
      <c r="E95" s="13"/>
      <c r="F95" s="11">
        <f>SUM(F83:F94)</f>
        <v>22376.4284</v>
      </c>
      <c r="G95" s="11">
        <f>SUM(G83:G94)</f>
        <v>28764.232500000006</v>
      </c>
      <c r="H95" s="11">
        <f>SUM(H83:H94)</f>
        <v>-6387.804099999999</v>
      </c>
      <c r="I95" s="13"/>
      <c r="J95" s="11">
        <f>SUM(J83:J94)</f>
        <v>6641.8769999999995</v>
      </c>
      <c r="K95" s="11">
        <f>SUM(K83:K94)</f>
        <v>2913.5230999999994</v>
      </c>
      <c r="L95" s="11">
        <f>SUM(L83:L94)</f>
        <v>3728.3539</v>
      </c>
      <c r="M95" s="13"/>
      <c r="N95" s="11">
        <f>SUM(N83:N94)</f>
        <v>713695.3316</v>
      </c>
      <c r="O95" s="11">
        <f>SUM(O83:O94)</f>
        <v>694436.0216000001</v>
      </c>
      <c r="P95" s="12">
        <f>SUM(P83:P94)</f>
        <v>19259.309999999983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30</v>
      </c>
      <c r="C97" s="60"/>
      <c r="D97" s="60"/>
      <c r="E97" s="61"/>
      <c r="F97" s="59" t="s">
        <v>31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32</v>
      </c>
      <c r="C98" s="60"/>
      <c r="D98" s="60"/>
      <c r="E98" s="61"/>
      <c r="F98" s="59" t="s">
        <v>33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723.1355</v>
      </c>
      <c r="C100" s="43">
        <v>729.6444</v>
      </c>
      <c r="D100" s="43">
        <v>-6.50890000000004</v>
      </c>
      <c r="E100" s="47">
        <v>110864.0296</v>
      </c>
      <c r="F100" s="43">
        <v>2386.344</v>
      </c>
      <c r="G100" s="43">
        <v>4890.0217</v>
      </c>
      <c r="H100" s="43">
        <v>-2503.6777</v>
      </c>
      <c r="I100" s="48">
        <v>87175.2447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1657.0137</v>
      </c>
      <c r="C101" s="46">
        <v>672.4845</v>
      </c>
      <c r="D101" s="46">
        <v>984.5292</v>
      </c>
      <c r="E101" s="47">
        <v>112136.9935</v>
      </c>
      <c r="F101" s="46">
        <v>2549.4575</v>
      </c>
      <c r="G101" s="46">
        <v>4667.9906</v>
      </c>
      <c r="H101" s="46">
        <v>-2118.5331</v>
      </c>
      <c r="I101" s="47">
        <v>85015.8425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1835.6752</v>
      </c>
      <c r="C102" s="46">
        <v>571.0193</v>
      </c>
      <c r="D102" s="46">
        <v>1264.6558999999997</v>
      </c>
      <c r="E102" s="48">
        <v>114680.1545</v>
      </c>
      <c r="F102" s="46">
        <v>6871.9398</v>
      </c>
      <c r="G102" s="46">
        <v>5042.6421</v>
      </c>
      <c r="H102" s="46">
        <v>1829.2977</v>
      </c>
      <c r="I102" s="47">
        <v>87687.3777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1735.3702</v>
      </c>
      <c r="C103" s="46">
        <v>555.486</v>
      </c>
      <c r="D103" s="46">
        <v>1179.8842</v>
      </c>
      <c r="E103" s="47">
        <v>116276.5184</v>
      </c>
      <c r="F103" s="46">
        <v>3241.9819</v>
      </c>
      <c r="G103" s="46">
        <v>2630.0386</v>
      </c>
      <c r="H103" s="46">
        <v>611.9433000000004</v>
      </c>
      <c r="I103" s="48">
        <v>96176.7242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801.6144</v>
      </c>
      <c r="C104" s="46">
        <v>570.919</v>
      </c>
      <c r="D104" s="46">
        <v>230.69540000000006</v>
      </c>
      <c r="E104" s="47">
        <v>119886.8047</v>
      </c>
      <c r="F104" s="46">
        <v>4392.4644</v>
      </c>
      <c r="G104" s="46">
        <v>2741.6549</v>
      </c>
      <c r="H104" s="46">
        <v>1650.8094999999998</v>
      </c>
      <c r="I104" s="48">
        <v>97959.3823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1030.1106</v>
      </c>
      <c r="C105" s="46">
        <v>583.0248</v>
      </c>
      <c r="D105" s="46">
        <v>447.08579999999995</v>
      </c>
      <c r="E105" s="48">
        <v>117986.8465</v>
      </c>
      <c r="F105" s="46">
        <v>4233.5081</v>
      </c>
      <c r="G105" s="46">
        <v>3664.8379</v>
      </c>
      <c r="H105" s="46">
        <v>568.6702</v>
      </c>
      <c r="I105" s="47">
        <v>103119.8517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655.2957</v>
      </c>
      <c r="C106" s="46">
        <v>427.2565</v>
      </c>
      <c r="D106" s="46">
        <v>228.0392</v>
      </c>
      <c r="E106" s="47">
        <v>123266.1697</v>
      </c>
      <c r="F106" s="46">
        <v>3496.2272</v>
      </c>
      <c r="G106" s="46">
        <v>1735.9322</v>
      </c>
      <c r="H106" s="46">
        <v>1760.2949999999998</v>
      </c>
      <c r="I106" s="47">
        <v>106346.9466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778.6384</v>
      </c>
      <c r="C107" s="46">
        <v>456.6267</v>
      </c>
      <c r="D107" s="46">
        <v>322.0117</v>
      </c>
      <c r="E107" s="47">
        <v>124828.0191</v>
      </c>
      <c r="F107" s="46">
        <v>3110.7151</v>
      </c>
      <c r="G107" s="46">
        <v>1979.2104</v>
      </c>
      <c r="H107" s="46">
        <v>1131.5047</v>
      </c>
      <c r="I107" s="48">
        <v>108197.6653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799.1302</v>
      </c>
      <c r="C108" s="46">
        <v>478.0683</v>
      </c>
      <c r="D108" s="46">
        <v>321.0618999999999</v>
      </c>
      <c r="E108" s="48">
        <v>125607.9893</v>
      </c>
      <c r="F108" s="46">
        <v>3558.103</v>
      </c>
      <c r="G108" s="46">
        <v>3263.3818</v>
      </c>
      <c r="H108" s="46">
        <v>294.72119999999995</v>
      </c>
      <c r="I108" s="48">
        <v>108513.0887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852.7023</v>
      </c>
      <c r="C109" s="46">
        <v>590.7377</v>
      </c>
      <c r="D109" s="46">
        <v>261.9646</v>
      </c>
      <c r="E109" s="47">
        <v>127858.5355</v>
      </c>
      <c r="F109" s="46">
        <v>3452.6639</v>
      </c>
      <c r="G109" s="46">
        <v>3325.3545</v>
      </c>
      <c r="H109" s="46">
        <v>127.3094000000001</v>
      </c>
      <c r="I109" s="47">
        <v>109558.4245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1019.9277</v>
      </c>
      <c r="C110" s="46">
        <v>594.1256</v>
      </c>
      <c r="D110" s="46">
        <v>425.8021</v>
      </c>
      <c r="E110" s="47">
        <v>130070.8506</v>
      </c>
      <c r="F110" s="46">
        <v>4726.883</v>
      </c>
      <c r="G110" s="46">
        <v>5080.3176</v>
      </c>
      <c r="H110" s="46">
        <v>-353.4346000000005</v>
      </c>
      <c r="I110" s="47">
        <v>107978.3908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1098.4445</v>
      </c>
      <c r="C111" s="52">
        <v>669.4782</v>
      </c>
      <c r="D111" s="53">
        <v>428.96630000000005</v>
      </c>
      <c r="E111" s="58">
        <v>131724.2468</v>
      </c>
      <c r="F111" s="52">
        <v>4956.5617</v>
      </c>
      <c r="G111" s="52">
        <v>5512.9654</v>
      </c>
      <c r="H111" s="53">
        <v>-556.4036999999998</v>
      </c>
      <c r="I111" s="58">
        <v>110866.6227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12987.0584</v>
      </c>
      <c r="C112" s="11">
        <f>SUM(C100:C111)</f>
        <v>6898.870999999999</v>
      </c>
      <c r="D112" s="11">
        <f>SUM(D100:D111)</f>
        <v>6088.1874</v>
      </c>
      <c r="E112" s="13"/>
      <c r="F112" s="11">
        <f>SUM(F100:F111)</f>
        <v>46976.8496</v>
      </c>
      <c r="G112" s="11">
        <f>SUM(G100:G111)</f>
        <v>44534.3477</v>
      </c>
      <c r="H112" s="11">
        <f>SUM(H100:H111)</f>
        <v>2442.5018999999993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27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conditionalFormatting sqref="N90:N93 N19:N20 Q90:Q93">
    <cfRule type="cellIs" priority="304" dxfId="0" operator="lessThan" stopIfTrue="1">
      <formula>0</formula>
    </cfRule>
  </conditionalFormatting>
  <conditionalFormatting sqref="D44:D49">
    <cfRule type="cellIs" priority="6" dxfId="5" operator="lessThan" stopIfTrue="1">
      <formula>0</formula>
    </cfRule>
  </conditionalFormatting>
  <conditionalFormatting sqref="F43:G43">
    <cfRule type="cellIs" priority="3" dxfId="0" operator="lessThan" stopIfTrue="1">
      <formula>0</formula>
    </cfRule>
  </conditionalFormatting>
  <conditionalFormatting sqref="B43:C43">
    <cfRule type="cellIs" priority="5" dxfId="0" operator="lessThan" stopIfTrue="1">
      <formula>0</formula>
    </cfRule>
  </conditionalFormatting>
  <conditionalFormatting sqref="E43">
    <cfRule type="cellIs" priority="4" dxfId="0" operator="lessThan" stopIfTrue="1">
      <formula>0</formula>
    </cfRule>
  </conditionalFormatting>
  <conditionalFormatting sqref="F100:G100">
    <cfRule type="cellIs" priority="1" dxfId="0" operator="lessThan" stopIfTrue="1">
      <formula>0</formula>
    </cfRule>
  </conditionalFormatting>
  <conditionalFormatting sqref="B100:C10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Pettersson</cp:lastModifiedBy>
  <cp:lastPrinted>2016-07-08T08:33:11Z</cp:lastPrinted>
  <dcterms:created xsi:type="dcterms:W3CDTF">2010-02-10T19:11:15Z</dcterms:created>
  <dcterms:modified xsi:type="dcterms:W3CDTF">2017-01-12T10:55:50Z</dcterms:modified>
  <cp:category/>
  <cp:version/>
  <cp:contentType/>
  <cp:contentStatus/>
</cp:coreProperties>
</file>